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'Бюджет'!$L$159</definedName>
  </definedNames>
  <calcPr fullCalcOnLoad="1"/>
</workbook>
</file>

<file path=xl/sharedStrings.xml><?xml version="1.0" encoding="utf-8"?>
<sst xmlns="http://schemas.openxmlformats.org/spreadsheetml/2006/main" count="550" uniqueCount="262">
  <si>
    <t>Раздел</t>
  </si>
  <si>
    <t>Подраздел</t>
  </si>
  <si>
    <t>КЦСР</t>
  </si>
  <si>
    <t>Наименование КЦСР</t>
  </si>
  <si>
    <t>01</t>
  </si>
  <si>
    <t>02</t>
  </si>
  <si>
    <t>9100000580</t>
  </si>
  <si>
    <t>Глава ЗАТО Звёздный</t>
  </si>
  <si>
    <t>03</t>
  </si>
  <si>
    <t>9100000610</t>
  </si>
  <si>
    <t>Обеспечение выполнения функций представительного органа муниципального образования</t>
  </si>
  <si>
    <t>04</t>
  </si>
  <si>
    <t>061012Н020</t>
  </si>
  <si>
    <t>Обеспечение воспитания и обучения детей-инвалидов в дошкольных образовательных учреждениях и на дому</t>
  </si>
  <si>
    <t>061012Н230</t>
  </si>
  <si>
    <t>Предоставление социальных гарантий и льгот педагогическим работникам</t>
  </si>
  <si>
    <t>062012Н230</t>
  </si>
  <si>
    <t>0620170080</t>
  </si>
  <si>
    <t>Предоставление дополнительных мер социальной поддержки отдельным категориям лиц, которым присуждены учёные степени кандидата и доктора наук, работающих в муниципальных образовательных учреждениях</t>
  </si>
  <si>
    <t>0730170280</t>
  </si>
  <si>
    <t>Предоставление выплаты компенсации части родительской платы за присмотр и уход за ребёнком в муниципальных образовательных организациях, реализующих образовательную программу дошкольного образования</t>
  </si>
  <si>
    <t>101012У140</t>
  </si>
  <si>
    <t>Мероприятия по отлову, содержанию, эвтаназии и утилизации (кремации) умерших в период содержания и эвтаназированных безнадзорных животных (администрирование)</t>
  </si>
  <si>
    <t>9100000590</t>
  </si>
  <si>
    <t>Глава адиминистрации ЗАТО Звёздный</t>
  </si>
  <si>
    <t>9100000630</t>
  </si>
  <si>
    <t>Обеспечение выполнения функций исполнительно-распорядительного органа муниципального образования</t>
  </si>
  <si>
    <t>910002Е110</t>
  </si>
  <si>
    <t>Комиссия по делам несовершеннолетних и защите их прав и организация их деятельности</t>
  </si>
  <si>
    <t>06</t>
  </si>
  <si>
    <t>9100000600</t>
  </si>
  <si>
    <t>Председатель контрольной комиссии ЗАТО Звёздный</t>
  </si>
  <si>
    <t>9100000620</t>
  </si>
  <si>
    <t>Обеспечение выполнения функций контрольно-счётного органа муниципального образования</t>
  </si>
  <si>
    <t>07</t>
  </si>
  <si>
    <t>9100001000</t>
  </si>
  <si>
    <t>Проведение выборов депутатов Думы ЗАТО Звёздный</t>
  </si>
  <si>
    <t>11</t>
  </si>
  <si>
    <t>9100000640</t>
  </si>
  <si>
    <t>Резервный фонд</t>
  </si>
  <si>
    <t>13</t>
  </si>
  <si>
    <t>042012П170</t>
  </si>
  <si>
    <t>Страхование граждан Российской Федерации, участвующих в деятельности дружин охраны общественного порядка на территории Пермского края</t>
  </si>
  <si>
    <t>1600000720</t>
  </si>
  <si>
    <t>Инвентаризация и оценка муниципального имущества</t>
  </si>
  <si>
    <t>1600000730</t>
  </si>
  <si>
    <t>Содержание муниципального имущества</t>
  </si>
  <si>
    <t>1800000790</t>
  </si>
  <si>
    <t>Проведение анализа финансово-хозяйственной деятельности муниципальных унитарных предприятий ЗАТО Звёздный</t>
  </si>
  <si>
    <t>9100000650</t>
  </si>
  <si>
    <t>Прочие расходы</t>
  </si>
  <si>
    <t>9100059300</t>
  </si>
  <si>
    <t>Государственная регистрация актов гражданского состояния</t>
  </si>
  <si>
    <t>9100051180</t>
  </si>
  <si>
    <t>Осуществление полномочий по первичному воинскому учёту на территориях, где отсутствуют военные комиссариаты</t>
  </si>
  <si>
    <t>09</t>
  </si>
  <si>
    <t>0430100220</t>
  </si>
  <si>
    <t>Создание, содержание резервов материальных ресурсов, средств индивидуальной защиты и другого имущества для ликвидации последствий чрезвычайных ситуаций на территории ЗАТО Звёздный</t>
  </si>
  <si>
    <t>0430100230</t>
  </si>
  <si>
    <t>Профилактическая работа по гражданской обороне, предупреждению и ликвидации чрезвычайных ситуаций</t>
  </si>
  <si>
    <t>10</t>
  </si>
  <si>
    <t>0410100170</t>
  </si>
  <si>
    <t>Проведение профилактической работы по пожарной безопасности в ЗАТО Звёздный</t>
  </si>
  <si>
    <t>0410100180</t>
  </si>
  <si>
    <t>Модернизация и содержание системы оповещения ЗАТО Звёздный</t>
  </si>
  <si>
    <t>14</t>
  </si>
  <si>
    <t>0420100190</t>
  </si>
  <si>
    <t>Модернизация и содержание системы видеонаблюдения ЗАТО Звёздный</t>
  </si>
  <si>
    <t>0420100200</t>
  </si>
  <si>
    <t>Организация работ по профилактике правонарушений и обеспечению общественной безопасности</t>
  </si>
  <si>
    <t>0420101040</t>
  </si>
  <si>
    <t>Проведение тестирования обучающихся 9-11 классов МБУ СОШ ЗАТО Звёздный с целью выявления случаев употребления психоактивных веществ обучающимися</t>
  </si>
  <si>
    <t>042012П020</t>
  </si>
  <si>
    <t>Выплата материального стимулирования народным дружинникам за участие в охране общественного порядка</t>
  </si>
  <si>
    <t>0430100850</t>
  </si>
  <si>
    <t>Создание автоматизированного рабочего места Системы-112 в ЕДДС ЗАТО Звёздный</t>
  </si>
  <si>
    <t>910002П160</t>
  </si>
  <si>
    <t>Составление протоколов об административных правонарушениях</t>
  </si>
  <si>
    <t>910002П180</t>
  </si>
  <si>
    <t>Осуществление полномочий по созданию и организации деятельности административных комиссий</t>
  </si>
  <si>
    <t>1050101010</t>
  </si>
  <si>
    <t>Субсидии юридическим лицам</t>
  </si>
  <si>
    <t>10105SР130</t>
  </si>
  <si>
    <t>Проект "Автомобиль - не роскошь, а средство передвижения" (местный бюджет)</t>
  </si>
  <si>
    <t>1020100430</t>
  </si>
  <si>
    <t>Капитальный ремонт и ремонт автомобильных дорог ЗАТО Звёздный</t>
  </si>
  <si>
    <t>1020100440</t>
  </si>
  <si>
    <t>Приобретение дорожных знаков и других средств по обеспечению безопасности дорожного движения</t>
  </si>
  <si>
    <t>1020100950</t>
  </si>
  <si>
    <t>Работы по содержанию автомобильных дорог, расположенных на территории ЗАТО Звёздный</t>
  </si>
  <si>
    <t>102012Т050</t>
  </si>
  <si>
    <t>Ремонт автомобильной дороги от КПП-1 по улице Ленина, включая проезды к жилым домам и нежилым зданиям в п. Звёздный Пермского края (краевой бюджет)</t>
  </si>
  <si>
    <t>10201SТ050</t>
  </si>
  <si>
    <t>Ремонт автомобильной дороги от КПП-1 по улице Ленина, включая проезды к жилым домам и нежилым зданиям в п. Звёздный Пермского края (местный бюджет)</t>
  </si>
  <si>
    <t>12</t>
  </si>
  <si>
    <t>0110100080</t>
  </si>
  <si>
    <t>Субсидии на возмещение части затрат, связанных с приобретением субъектами малого и среднего предпринимательства, в том числе участниками инновационных территориальных кластеров, оборудования, включая затраты на монтаж оборудования, в целях создания и (или) развития, либо модернизации производства товаров (работ, услуг)</t>
  </si>
  <si>
    <t>0110100090</t>
  </si>
  <si>
    <t>Субсидии вновь зарегистрированным и действующим менее одного года на момент принятия решения о предоставлении субсидий субъектам малого предпринимательства на возмещение части затрат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</t>
  </si>
  <si>
    <t>0110100100</t>
  </si>
  <si>
    <t>Проведение ежегодного конкурса СМСП</t>
  </si>
  <si>
    <t>0120100110</t>
  </si>
  <si>
    <t>Продвижение ЗАТО Звёздный на краевом и российском уровнях</t>
  </si>
  <si>
    <t>0240101060</t>
  </si>
  <si>
    <t>Формирование экономических стимулов деятельности социально-ориентированных некоммерческих организаций через участие в реализации социально-значимых проектов</t>
  </si>
  <si>
    <t>1120100510</t>
  </si>
  <si>
    <t>Корректировка ПЗЗ и Генплана ЗАТО Звёздный</t>
  </si>
  <si>
    <t>1700000740</t>
  </si>
  <si>
    <t>Формирование и постановка на государственный кадастровый учёт земельных участков</t>
  </si>
  <si>
    <t>05</t>
  </si>
  <si>
    <t>1900000800</t>
  </si>
  <si>
    <t>Капитальный ремонт и ремонт жилого фонда</t>
  </si>
  <si>
    <t>1900000810</t>
  </si>
  <si>
    <t>Взносы в фонд капитального ремонта за квартиры, находящиеся в муниципальной собственности</t>
  </si>
  <si>
    <t>1400000980</t>
  </si>
  <si>
    <t>Установка приборов учёта</t>
  </si>
  <si>
    <t>1900001030</t>
  </si>
  <si>
    <t>Ремонт объектов коммунальной инфраструктуры</t>
  </si>
  <si>
    <t>1010100930</t>
  </si>
  <si>
    <t>Работы по благоустройству и содержанию территории ЗАТО Звёздный</t>
  </si>
  <si>
    <t>1010100940</t>
  </si>
  <si>
    <t>Прочие мероприятия по благоустройству ЗАТО Звёздный</t>
  </si>
  <si>
    <t>1010101020</t>
  </si>
  <si>
    <t>Проект "Сквер семейной культуры"</t>
  </si>
  <si>
    <t>10102SР130</t>
  </si>
  <si>
    <t>Проект "NEXT" (местный бюджет)</t>
  </si>
  <si>
    <t>10103SР130</t>
  </si>
  <si>
    <t>Проект "Сохраняя традиции" (местный бюджет)</t>
  </si>
  <si>
    <t>10104SР130</t>
  </si>
  <si>
    <t>Проект "Ротонда для Сквера семейной культуры"(местный бюдет)</t>
  </si>
  <si>
    <t>1030100450</t>
  </si>
  <si>
    <t>Обеспечение наружного освещения на территории ЗАТО Звёздный</t>
  </si>
  <si>
    <t>1030100460</t>
  </si>
  <si>
    <t>Техническое обслуживание линий наружного освещения на территории ЗАТО Звёздный</t>
  </si>
  <si>
    <t>1030101070</t>
  </si>
  <si>
    <t>Ремонт линий наружного освещения, расположенных в п.Звёздный Пермского края</t>
  </si>
  <si>
    <t>1040100470</t>
  </si>
  <si>
    <t>Эвакуация твёрдо-бытовых отходов захламлённых мест с территории ЗАТО Звёздный</t>
  </si>
  <si>
    <t>1040100480</t>
  </si>
  <si>
    <t>Организация и проведение Всероссийского экологического субботника - "Зелёная Россия"</t>
  </si>
  <si>
    <t>2000055550</t>
  </si>
  <si>
    <t>Благоустройство дворовых территорий многоквартирных домов и общественной территории в п.Звёздный Пермского края (средства федерального бюджета)</t>
  </si>
  <si>
    <t>20000L5550</t>
  </si>
  <si>
    <t>Благоустройство дворовых территорий многоквартирных домов и общественной территории в п.Звёздный Пермского края (средства местного бюджета)</t>
  </si>
  <si>
    <t>20000R5550</t>
  </si>
  <si>
    <t>Благоустройство дворовых территорий многоквартирных домов и общественной территории в п.Звёздный Пермского края (средства краевого бюджета)</t>
  </si>
  <si>
    <t>1040101030</t>
  </si>
  <si>
    <t>Проведение проверки достоверности определения сметной стоимости Рабочего проекта по ликвидации загрязнений земель нефтепродуктами на территории военного городка № 3 ЗАТО Звёздный Пермского края</t>
  </si>
  <si>
    <t>0310100830</t>
  </si>
  <si>
    <t>Проведение капитального ремонта, ремонта в учреждениях социально–культурной сферы ЗАТО Звёздный</t>
  </si>
  <si>
    <t>0310100890</t>
  </si>
  <si>
    <t>Оснащение муниципальных бюджетных учреждений ЗАТО Звёздный</t>
  </si>
  <si>
    <t>0310201050</t>
  </si>
  <si>
    <t>Разработка специальных технических условий для проектно-сметной документации "Реконструкция здания МБДОУ "Детский сад №4" по адресу: 614575 Пермский край, п.Звёздный, ул.Лесная, д.4"</t>
  </si>
  <si>
    <t>031022Р050</t>
  </si>
  <si>
    <t>Реконструкция здания МБДОУ " Детский сад № 4"(средства единой субсидии)</t>
  </si>
  <si>
    <t>03102SР050</t>
  </si>
  <si>
    <t>Реконструкция здания МБДОУ " Детский сад № 4" (местный бюджет)</t>
  </si>
  <si>
    <t>0320101080</t>
  </si>
  <si>
    <t>Проведение специальной оценки условий труда</t>
  </si>
  <si>
    <t>0610100250</t>
  </si>
  <si>
    <t>Организация предоставления общедоступного и бесплатного дошкольного образования детям в муниципальных дошкольных образовательных организациях</t>
  </si>
  <si>
    <t>061012Н030</t>
  </si>
  <si>
    <t>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</si>
  <si>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0620100260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</si>
  <si>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</si>
  <si>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062012Н070</t>
  </si>
  <si>
    <t>Предоставление государственных гарантий на получение общедоступного бесплатного начального общего, основного общего, среднего (полного) общего образования, а также дополнительного образования в общеобразовательных организациях</t>
  </si>
  <si>
    <t>062012Н080</t>
  </si>
  <si>
    <t>Выплата ежемесячного денежного вознаграждения за классное руководство</t>
  </si>
  <si>
    <t>0730100920</t>
  </si>
  <si>
    <t>Поддержка семей, воспитывающих детей с ограниченными возможностями здоровья и детей-инвалидов</t>
  </si>
  <si>
    <t>0630100280</t>
  </si>
  <si>
    <t>Организация предоставление дополнительного образования детям в муниципальных бюджетных образовательных организациях дополнительного образования детей</t>
  </si>
  <si>
    <t>0710100290</t>
  </si>
  <si>
    <t>Мероприятия по организации отдыха и занятости детей в каникулярное время (за счёт средств бюджета ЗАТО Звёздный)</t>
  </si>
  <si>
    <t>071012Е290</t>
  </si>
  <si>
    <t>Мероприятия по организации оздоровления и отдыха детей (за счёт средств краевого бюджета)</t>
  </si>
  <si>
    <t>0510100240</t>
  </si>
  <si>
    <t>Проведение профилактических мероприятий на территории ЗАТО Звёздный по эпидемическим показаниям</t>
  </si>
  <si>
    <t>0810100330</t>
  </si>
  <si>
    <t>Создания условий для физического развития детей</t>
  </si>
  <si>
    <t>0810100340</t>
  </si>
  <si>
    <t>Спортивно-оздоровительные мероприятия</t>
  </si>
  <si>
    <t>08</t>
  </si>
  <si>
    <t>0230100140</t>
  </si>
  <si>
    <t>Мероприятия по развитию и гармонизации межнациональных отношений в ЗАТО Звёздный</t>
  </si>
  <si>
    <t>0240100150</t>
  </si>
  <si>
    <t>Обеспечение информационной, консультационной и методической поддержки социально-ориентированным некоммерческим организациям по основным направлениям их деятельности, обмен передовым опытом и технологиями, выявление, обобщение и распространение лучшей практики</t>
  </si>
  <si>
    <t>0250100160</t>
  </si>
  <si>
    <t>Мероприятия по развитию и совершенствованию системы патриотического воспитания и продвижению территориального бренда «Звёздный – центр патриотического воспитания Пермского края»</t>
  </si>
  <si>
    <t>0910100360</t>
  </si>
  <si>
    <t>Организация библиотечного обслуживания</t>
  </si>
  <si>
    <t>0920100370</t>
  </si>
  <si>
    <t>Праздничные и культурно-досуговые мероприятия</t>
  </si>
  <si>
    <t>0920100380</t>
  </si>
  <si>
    <t>Организация клубной деятельности</t>
  </si>
  <si>
    <t>09201SК030</t>
  </si>
  <si>
    <t>Пермский край – территория культуры, реализация проекта «Звёздный#всевместе"(местный бюджет)</t>
  </si>
  <si>
    <t>1510100570</t>
  </si>
  <si>
    <t>Проведение ремонтных работ в муниципальных бюджетных учреждениях ЗАТО Звёздный для приспособления зданий для МГН</t>
  </si>
  <si>
    <t>101012У130</t>
  </si>
  <si>
    <t>Мероприятия по отлову, содержанию, эвтаназии и утилизации (кремации) умерших в период содержания и эвтаназированных безнадзорных животных</t>
  </si>
  <si>
    <t>9100000660</t>
  </si>
  <si>
    <t>Пенсии за выслугу лет лицам, замещающим муниципальные должности, муниципальным служащим</t>
  </si>
  <si>
    <t>061012С010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</si>
  <si>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</si>
  <si>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062012С010</t>
  </si>
  <si>
    <t>062012С020</t>
  </si>
  <si>
    <t>Предоставление мер социальной поддержки по оплате жилого помещения и коммунальных услуг отдельным категориям граждан, работающих и проживающих в сельской местности и посёлках городского типа (рабочих посёлках)</t>
  </si>
  <si>
    <t>063012С010</t>
  </si>
  <si>
    <t>063012С020</t>
  </si>
  <si>
    <t>073012Е020</t>
  </si>
  <si>
    <t>Предоставление мер социальной поддержки учащимся из многодетных малоимущих семей, обучающимся в муниципальных общеобразовательных организациях</t>
  </si>
  <si>
    <t>073012Е030</t>
  </si>
  <si>
    <t>Предоставление мер социальной поддержки учащимся из малоимущих семей, обучающимся в муниципальных общеобразовательных организациях</t>
  </si>
  <si>
    <t>0740100910</t>
  </si>
  <si>
    <t>Мероприятия по поддержке одарённых детей</t>
  </si>
  <si>
    <t>091012С020</t>
  </si>
  <si>
    <t>Предоставление мер социальной поддержки отдельным категориям граждан, работающим и проживающим в сельской местности и посёлках городского типа (рабочих посёлках), по оплате жилого помещения и коммунальных услуг</t>
  </si>
  <si>
    <t>092012С020</t>
  </si>
  <si>
    <t>13101L0200</t>
  </si>
  <si>
    <t>Социальная выплата на приобретение (строительство) жилого помещения за счёт средств местного бюджета</t>
  </si>
  <si>
    <t>13101R0200</t>
  </si>
  <si>
    <t>Социальная выплата на приобретение (строительство) жилого помещения за счёт средств краевого бюджета</t>
  </si>
  <si>
    <t>910002С070</t>
  </si>
  <si>
    <t>Организация санаторно-курортного лечения работников бюджетных учреждений (за счёт средств краевого бюджета)</t>
  </si>
  <si>
    <t>91000SС070</t>
  </si>
  <si>
    <t>Организация санаторно-курортного лечения работников бюджетных учреждений (за счёт средств местного бюджета)</t>
  </si>
  <si>
    <t>0810100320</t>
  </si>
  <si>
    <t>Спортивные мероприятия</t>
  </si>
  <si>
    <t>0820100350</t>
  </si>
  <si>
    <t>1110100500</t>
  </si>
  <si>
    <t>Разработка проектно-сметной документации по капитальному ремонту хоккейной коробки в составе Спортивного комплекса по адресу: Пермский край, п.Звёздный, ул.Ленина, 9А</t>
  </si>
  <si>
    <t>1110100870</t>
  </si>
  <si>
    <t>Разработка проектно-сметной документации по капитальному ремонту спортивного комплекса по адресу: Пермский край, п.Звёздный, ул.Ленина, 9А</t>
  </si>
  <si>
    <t>1110100960</t>
  </si>
  <si>
    <t>Капитальный ремонт хоккейной коробки в составе Спортивного комплекса по адресу: Пермский край, п.Звёздный, ул.Ленина, 9А</t>
  </si>
  <si>
    <t>1110100970</t>
  </si>
  <si>
    <t>Проверка достоверности сметной стоимости проектно-сметной документации по капитальному ремонту спортивного комплекса по адресу: Пермский край, п.Звёздный, ул.Ленина, 9А</t>
  </si>
  <si>
    <t>0210100120</t>
  </si>
  <si>
    <t>Освещение деятельности ОМСУ ЗАТО Звёздный в СМИ</t>
  </si>
  <si>
    <t>0220100130</t>
  </si>
  <si>
    <t>Изучение общественного мнения по важнейшим социально-экономическим и политическим проблемам, анализ социально-политической ситуации в ЗАТО Звёздный</t>
  </si>
  <si>
    <t>Итого</t>
  </si>
  <si>
    <t>План года</t>
  </si>
  <si>
    <t>План периода</t>
  </si>
  <si>
    <t>Исполнено</t>
  </si>
  <si>
    <t>% исполнения</t>
  </si>
  <si>
    <t>к году</t>
  </si>
  <si>
    <t>к периоду</t>
  </si>
  <si>
    <t>_________________А.М.Швецов</t>
  </si>
  <si>
    <t xml:space="preserve">      Глава администрации ЗАТО Звёздный</t>
  </si>
  <si>
    <t xml:space="preserve">                                                                                         УТВЕРЖДАЮ</t>
  </si>
  <si>
    <t>руб.</t>
  </si>
  <si>
    <t>Заместитель главы администрации ЗАТО Звёздный</t>
  </si>
  <si>
    <t>по финансовым вопросам, руководитель финансового</t>
  </si>
  <si>
    <t>отдела администрации ЗАТО Звёздный                                                                          А.Н.Солдатченко</t>
  </si>
  <si>
    <t xml:space="preserve">                             </t>
  </si>
  <si>
    <t>А.Н.Солдатченко</t>
  </si>
  <si>
    <t xml:space="preserve">ОТЧЁТ ОБ ИСПОЛНЕНИИ РАСХОДОВ БЮДЖЕТА ЗАТО ЗВЁЗДНЫЙ </t>
  </si>
  <si>
    <t>НА 01 АПРЕЛЯ 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</si>
</sst>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45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sz val="10"/>
      <name val="Arial"/>
      <family val="2"/>
    </font>
    <font>
      <i/>
      <sz val="8.5"/>
      <name val="MS Sans Serif"/>
      <family val="2"/>
    </font>
    <font>
      <i/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2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1" xfId="0" applyNumberFormat="1" applyFont="1" applyBorder="1" applyAlignment="1" applyProtection="1">
      <alignment horizontal="left"/>
      <protection/>
    </xf>
    <xf numFmtId="49" fontId="5" fillId="0" borderId="11" xfId="0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 horizontal="left" vertical="top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vertical="center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2" xfId="0" applyFont="1" applyBorder="1" applyAlignment="1" applyProtection="1">
      <alignment horizontal="right" vertical="top" wrapText="1"/>
      <protection/>
    </xf>
    <xf numFmtId="0" fontId="0" fillId="0" borderId="0" xfId="0" applyBorder="1" applyAlignment="1">
      <alignment/>
    </xf>
    <xf numFmtId="2" fontId="10" fillId="0" borderId="19" xfId="0" applyNumberFormat="1" applyFont="1" applyBorder="1" applyAlignment="1">
      <alignment/>
    </xf>
    <xf numFmtId="4" fontId="2" fillId="0" borderId="20" xfId="0" applyNumberFormat="1" applyFont="1" applyBorder="1" applyAlignment="1" applyProtection="1">
      <alignment horizontal="right" wrapText="1"/>
      <protection/>
    </xf>
    <xf numFmtId="4" fontId="2" fillId="0" borderId="21" xfId="0" applyNumberFormat="1" applyFont="1" applyBorder="1" applyAlignment="1" applyProtection="1">
      <alignment horizontal="right" wrapText="1"/>
      <protection/>
    </xf>
    <xf numFmtId="4" fontId="2" fillId="0" borderId="22" xfId="0" applyNumberFormat="1" applyFont="1" applyBorder="1" applyAlignment="1" applyProtection="1">
      <alignment horizontal="right" wrapText="1"/>
      <protection/>
    </xf>
    <xf numFmtId="4" fontId="2" fillId="0" borderId="23" xfId="0" applyNumberFormat="1" applyFont="1" applyBorder="1" applyAlignment="1" applyProtection="1">
      <alignment horizontal="right" wrapText="1"/>
      <protection/>
    </xf>
    <xf numFmtId="2" fontId="9" fillId="0" borderId="24" xfId="0" applyNumberFormat="1" applyFont="1" applyBorder="1" applyAlignment="1">
      <alignment/>
    </xf>
    <xf numFmtId="4" fontId="2" fillId="0" borderId="25" xfId="0" applyNumberFormat="1" applyFont="1" applyBorder="1" applyAlignment="1" applyProtection="1">
      <alignment horizontal="right" wrapText="1"/>
      <protection/>
    </xf>
    <xf numFmtId="4" fontId="2" fillId="0" borderId="26" xfId="0" applyNumberFormat="1" applyFont="1" applyBorder="1" applyAlignment="1" applyProtection="1">
      <alignment horizontal="right" wrapText="1"/>
      <protection/>
    </xf>
    <xf numFmtId="4" fontId="2" fillId="0" borderId="18" xfId="0" applyNumberFormat="1" applyFont="1" applyBorder="1" applyAlignment="1" applyProtection="1">
      <alignment horizontal="right" wrapText="1"/>
      <protection/>
    </xf>
    <xf numFmtId="4" fontId="2" fillId="0" borderId="27" xfId="0" applyNumberFormat="1" applyFont="1" applyBorder="1" applyAlignment="1" applyProtection="1">
      <alignment horizontal="right" wrapText="1"/>
      <protection/>
    </xf>
    <xf numFmtId="4" fontId="2" fillId="0" borderId="11" xfId="0" applyNumberFormat="1" applyFont="1" applyBorder="1" applyAlignment="1" applyProtection="1">
      <alignment horizontal="right" wrapText="1"/>
      <protection/>
    </xf>
    <xf numFmtId="4" fontId="2" fillId="0" borderId="17" xfId="0" applyNumberFormat="1" applyFont="1" applyBorder="1" applyAlignment="1" applyProtection="1">
      <alignment horizontal="right" wrapText="1"/>
      <protection/>
    </xf>
    <xf numFmtId="2" fontId="9" fillId="0" borderId="19" xfId="0" applyNumberFormat="1" applyFont="1" applyBorder="1" applyAlignment="1">
      <alignment/>
    </xf>
    <xf numFmtId="4" fontId="2" fillId="0" borderId="0" xfId="0" applyNumberFormat="1" applyFont="1" applyBorder="1" applyAlignment="1" applyProtection="1">
      <alignment horizontal="right" wrapText="1"/>
      <protection/>
    </xf>
    <xf numFmtId="2" fontId="9" fillId="0" borderId="28" xfId="0" applyNumberFormat="1" applyFont="1" applyBorder="1" applyAlignment="1">
      <alignment/>
    </xf>
    <xf numFmtId="4" fontId="2" fillId="0" borderId="29" xfId="0" applyNumberFormat="1" applyFont="1" applyBorder="1" applyAlignment="1" applyProtection="1">
      <alignment horizontal="right" wrapText="1"/>
      <protection/>
    </xf>
    <xf numFmtId="2" fontId="9" fillId="0" borderId="30" xfId="0" applyNumberFormat="1" applyFont="1" applyBorder="1" applyAlignment="1">
      <alignment/>
    </xf>
    <xf numFmtId="4" fontId="2" fillId="0" borderId="31" xfId="0" applyNumberFormat="1" applyFont="1" applyBorder="1" applyAlignment="1" applyProtection="1">
      <alignment horizontal="right" wrapText="1"/>
      <protection/>
    </xf>
    <xf numFmtId="2" fontId="9" fillId="0" borderId="32" xfId="0" applyNumberFormat="1" applyFont="1" applyBorder="1" applyAlignment="1">
      <alignment/>
    </xf>
    <xf numFmtId="2" fontId="9" fillId="0" borderId="33" xfId="0" applyNumberFormat="1" applyFont="1" applyBorder="1" applyAlignment="1">
      <alignment/>
    </xf>
    <xf numFmtId="2" fontId="9" fillId="0" borderId="34" xfId="0" applyNumberFormat="1" applyFont="1" applyBorder="1" applyAlignment="1">
      <alignment/>
    </xf>
    <xf numFmtId="4" fontId="2" fillId="0" borderId="35" xfId="0" applyNumberFormat="1" applyFont="1" applyBorder="1" applyAlignment="1" applyProtection="1">
      <alignment horizontal="right" wrapText="1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5" fillId="0" borderId="11" xfId="0" applyNumberFormat="1" applyFont="1" applyBorder="1" applyAlignment="1" applyProtection="1">
      <alignment horizontal="left" wrapText="1"/>
      <protection/>
    </xf>
    <xf numFmtId="173" fontId="2" fillId="0" borderId="20" xfId="0" applyNumberFormat="1" applyFont="1" applyBorder="1" applyAlignment="1" applyProtection="1">
      <alignment horizontal="left" wrapText="1"/>
      <protection/>
    </xf>
    <xf numFmtId="0" fontId="7" fillId="0" borderId="0" xfId="0" applyFont="1" applyAlignment="1">
      <alignment horizontal="center"/>
    </xf>
    <xf numFmtId="49" fontId="4" fillId="0" borderId="36" xfId="0" applyNumberFormat="1" applyFont="1" applyBorder="1" applyAlignment="1" applyProtection="1">
      <alignment horizontal="center" vertical="center" wrapText="1"/>
      <protection/>
    </xf>
    <xf numFmtId="49" fontId="4" fillId="0" borderId="37" xfId="0" applyNumberFormat="1" applyFont="1" applyBorder="1" applyAlignment="1" applyProtection="1">
      <alignment horizontal="center" vertical="center" wrapText="1"/>
      <protection/>
    </xf>
    <xf numFmtId="49" fontId="4" fillId="0" borderId="38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22" fontId="8" fillId="0" borderId="0" xfId="0" applyNumberFormat="1" applyFont="1" applyAlignment="1">
      <alignment horizontal="center"/>
    </xf>
    <xf numFmtId="49" fontId="4" fillId="0" borderId="39" xfId="0" applyNumberFormat="1" applyFont="1" applyBorder="1" applyAlignment="1" applyProtection="1">
      <alignment horizontal="center" vertical="center" wrapText="1"/>
      <protection/>
    </xf>
    <xf numFmtId="49" fontId="4" fillId="0" borderId="4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9" fontId="4" fillId="0" borderId="41" xfId="0" applyNumberFormat="1" applyFont="1" applyBorder="1" applyAlignment="1" applyProtection="1">
      <alignment horizontal="center" vertical="center" wrapText="1"/>
      <protection/>
    </xf>
    <xf numFmtId="49" fontId="4" fillId="0" borderId="42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155</xdr:row>
      <xdr:rowOff>0</xdr:rowOff>
    </xdr:from>
    <xdr:to>
      <xdr:col>4</xdr:col>
      <xdr:colOff>561975</xdr:colOff>
      <xdr:row>156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71237475"/>
          <a:ext cx="3914775" cy="266700"/>
          <a:chOff x="2" y="0"/>
          <a:chExt cx="1027" cy="18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29" y="92"/>
            <a:ext cx="173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7"/>
          <xdr:cNvSpPr txBox="1">
            <a:spLocks noChangeArrowheads="1"/>
          </xdr:cNvSpPr>
        </xdr:nvSpPr>
        <xdr:spPr>
          <a:xfrm>
            <a:off x="662" y="92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65"/>
  <sheetViews>
    <sheetView showGridLines="0" tabSelected="1" zoomScalePageLayoutView="0" workbookViewId="0" topLeftCell="A1">
      <selection activeCell="H16" sqref="H16"/>
    </sheetView>
  </sheetViews>
  <sheetFormatPr defaultColWidth="9.140625" defaultRowHeight="12.75" customHeight="1" outlineLevelRow="1"/>
  <cols>
    <col min="1" max="1" width="4.8515625" style="0" customWidth="1"/>
    <col min="2" max="2" width="4.421875" style="0" customWidth="1"/>
    <col min="3" max="3" width="10.421875" style="0" customWidth="1"/>
    <col min="4" max="4" width="30.7109375" style="0" customWidth="1"/>
    <col min="5" max="5" width="11.57421875" style="0" customWidth="1"/>
    <col min="6" max="6" width="10.8515625" style="0" customWidth="1"/>
    <col min="7" max="7" width="11.28125" style="0" customWidth="1"/>
    <col min="8" max="8" width="9.00390625" style="0" customWidth="1"/>
    <col min="9" max="9" width="10.00390625" style="0" customWidth="1"/>
    <col min="10" max="12" width="9.140625" style="0" customWidth="1"/>
  </cols>
  <sheetData>
    <row r="1" spans="1:12" ht="12.75">
      <c r="A1" s="57" t="s">
        <v>253</v>
      </c>
      <c r="B1" s="57"/>
      <c r="C1" s="57"/>
      <c r="D1" s="57"/>
      <c r="E1" s="57"/>
      <c r="F1" s="57"/>
      <c r="G1" s="57"/>
      <c r="H1" s="57"/>
      <c r="I1" s="57"/>
      <c r="J1" s="27"/>
      <c r="K1" s="1"/>
      <c r="L1" s="1"/>
    </row>
    <row r="2" spans="1:12" ht="15">
      <c r="A2" s="2"/>
      <c r="B2" s="1"/>
      <c r="C2" s="1"/>
      <c r="D2" s="1"/>
      <c r="E2" s="1"/>
      <c r="F2" s="28" t="s">
        <v>252</v>
      </c>
      <c r="G2" s="28"/>
      <c r="H2" s="28"/>
      <c r="I2" s="28"/>
      <c r="J2" s="28"/>
      <c r="K2" s="1"/>
      <c r="L2" s="1"/>
    </row>
    <row r="3" spans="1:12" ht="15">
      <c r="A3" s="3"/>
      <c r="B3" s="4"/>
      <c r="C3" s="4"/>
      <c r="D3" s="4"/>
      <c r="E3" s="4"/>
      <c r="F3" s="62" t="s">
        <v>251</v>
      </c>
      <c r="G3" s="62"/>
      <c r="H3" s="62"/>
      <c r="I3" s="62"/>
      <c r="J3" s="62"/>
      <c r="K3" s="4"/>
      <c r="L3" s="4"/>
    </row>
    <row r="4" spans="1:12" ht="14.25">
      <c r="A4" s="3"/>
      <c r="B4" s="4"/>
      <c r="C4" s="4"/>
      <c r="D4" s="4"/>
      <c r="E4" s="5"/>
      <c r="F4" s="4"/>
      <c r="G4" s="4"/>
      <c r="H4" s="4"/>
      <c r="I4" s="5"/>
      <c r="J4" s="5"/>
      <c r="K4" s="4"/>
      <c r="L4" s="4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65"/>
      <c r="B6" s="66"/>
      <c r="C6" s="66"/>
      <c r="D6" s="66"/>
      <c r="E6" s="66"/>
      <c r="F6" s="66"/>
      <c r="G6" s="66"/>
      <c r="H6" s="66"/>
      <c r="I6" s="66"/>
      <c r="J6" s="66"/>
      <c r="K6" s="6"/>
      <c r="L6" s="6"/>
    </row>
    <row r="7" spans="1:9" ht="12.75">
      <c r="A7" s="65"/>
      <c r="B7" s="66"/>
      <c r="C7" s="66"/>
      <c r="D7" s="66"/>
      <c r="E7" s="66"/>
      <c r="F7" s="66"/>
      <c r="G7" s="66"/>
      <c r="H7" s="66"/>
      <c r="I7" s="66"/>
    </row>
    <row r="8" spans="1:9" ht="12.75">
      <c r="A8" s="67" t="s">
        <v>260</v>
      </c>
      <c r="B8" s="68"/>
      <c r="C8" s="68"/>
      <c r="D8" s="68"/>
      <c r="E8" s="68"/>
      <c r="F8" s="68"/>
      <c r="G8" s="68"/>
      <c r="H8" s="68"/>
      <c r="I8" s="68"/>
    </row>
    <row r="9" spans="1:9" ht="12.75">
      <c r="A9" s="72" t="s">
        <v>261</v>
      </c>
      <c r="B9" s="72"/>
      <c r="C9" s="72"/>
      <c r="D9" s="72"/>
      <c r="E9" s="72"/>
      <c r="F9" s="72"/>
      <c r="G9" s="72"/>
      <c r="H9" s="72"/>
      <c r="I9" s="72"/>
    </row>
    <row r="10" spans="1:9" ht="12.75">
      <c r="A10" s="17"/>
      <c r="B10" s="18"/>
      <c r="C10" s="18"/>
      <c r="D10" s="18"/>
      <c r="E10" s="18"/>
      <c r="F10" s="18"/>
      <c r="G10" s="16"/>
      <c r="H10" s="18"/>
      <c r="I10" s="29" t="s">
        <v>254</v>
      </c>
    </row>
    <row r="11" spans="1:12" ht="12.75">
      <c r="A11" s="69" t="s">
        <v>0</v>
      </c>
      <c r="B11" s="58" t="s">
        <v>1</v>
      </c>
      <c r="C11" s="58" t="s">
        <v>2</v>
      </c>
      <c r="D11" s="58" t="s">
        <v>3</v>
      </c>
      <c r="E11" s="58" t="s">
        <v>245</v>
      </c>
      <c r="F11" s="63" t="s">
        <v>246</v>
      </c>
      <c r="G11" s="58" t="s">
        <v>247</v>
      </c>
      <c r="H11" s="60" t="s">
        <v>248</v>
      </c>
      <c r="I11" s="61"/>
      <c r="J11" s="7"/>
      <c r="K11" s="1"/>
      <c r="L11" s="1"/>
    </row>
    <row r="12" spans="1:9" ht="21" customHeight="1">
      <c r="A12" s="70"/>
      <c r="B12" s="59"/>
      <c r="C12" s="59"/>
      <c r="D12" s="59"/>
      <c r="E12" s="59"/>
      <c r="F12" s="64"/>
      <c r="G12" s="59"/>
      <c r="H12" s="20" t="s">
        <v>249</v>
      </c>
      <c r="I12" s="21" t="s">
        <v>250</v>
      </c>
    </row>
    <row r="13" spans="1:9" ht="12.75">
      <c r="A13" s="8" t="s">
        <v>4</v>
      </c>
      <c r="B13" s="9"/>
      <c r="C13" s="10"/>
      <c r="D13" s="9"/>
      <c r="E13" s="11">
        <v>36680419.4</v>
      </c>
      <c r="F13" s="19">
        <v>7374722.45</v>
      </c>
      <c r="G13" s="22">
        <f>G14+G15+G16+G17+G18+G19+G20+G21+G22+G23+G24+G25+G26+G27+G28+G29+G30+G31+G32+G33+G34</f>
        <v>6853576.899999999</v>
      </c>
      <c r="H13" s="23">
        <f>G13*100/E13</f>
        <v>18.6845652588149</v>
      </c>
      <c r="I13" s="31">
        <f>G13*100/F13</f>
        <v>92.93335371556933</v>
      </c>
    </row>
    <row r="14" spans="1:9" ht="12.75" outlineLevel="1">
      <c r="A14" s="53" t="s">
        <v>4</v>
      </c>
      <c r="B14" s="53" t="s">
        <v>5</v>
      </c>
      <c r="C14" s="54" t="s">
        <v>6</v>
      </c>
      <c r="D14" s="53" t="s">
        <v>7</v>
      </c>
      <c r="E14" s="32">
        <v>898540</v>
      </c>
      <c r="F14" s="33">
        <v>245674.7</v>
      </c>
      <c r="G14" s="34">
        <v>245674.7</v>
      </c>
      <c r="H14" s="35">
        <f>G14*100/E14</f>
        <v>27.341542947448083</v>
      </c>
      <c r="I14" s="36">
        <f>G14*100/F14</f>
        <v>100</v>
      </c>
    </row>
    <row r="15" spans="1:9" ht="33.75" outlineLevel="1">
      <c r="A15" s="53" t="s">
        <v>4</v>
      </c>
      <c r="B15" s="53" t="s">
        <v>8</v>
      </c>
      <c r="C15" s="54" t="s">
        <v>9</v>
      </c>
      <c r="D15" s="53" t="s">
        <v>10</v>
      </c>
      <c r="E15" s="32">
        <v>751972</v>
      </c>
      <c r="F15" s="32">
        <v>148770.9</v>
      </c>
      <c r="G15" s="34">
        <v>148770.9</v>
      </c>
      <c r="H15" s="35">
        <f aca="true" t="shared" si="0" ref="H15:H34">G15*100/E15</f>
        <v>19.784101003760778</v>
      </c>
      <c r="I15" s="36">
        <f aca="true" t="shared" si="1" ref="I15:I34">G15*100/F15</f>
        <v>100</v>
      </c>
    </row>
    <row r="16" spans="1:9" ht="45" outlineLevel="1">
      <c r="A16" s="53" t="s">
        <v>4</v>
      </c>
      <c r="B16" s="53" t="s">
        <v>11</v>
      </c>
      <c r="C16" s="54" t="s">
        <v>12</v>
      </c>
      <c r="D16" s="53" t="s">
        <v>13</v>
      </c>
      <c r="E16" s="32">
        <v>600</v>
      </c>
      <c r="F16" s="32">
        <v>83.62</v>
      </c>
      <c r="G16" s="34">
        <v>83.62</v>
      </c>
      <c r="H16" s="35">
        <f t="shared" si="0"/>
        <v>13.936666666666667</v>
      </c>
      <c r="I16" s="36">
        <f t="shared" si="1"/>
        <v>100</v>
      </c>
    </row>
    <row r="17" spans="1:9" ht="22.5" outlineLevel="1">
      <c r="A17" s="53" t="s">
        <v>4</v>
      </c>
      <c r="B17" s="53" t="s">
        <v>11</v>
      </c>
      <c r="C17" s="54" t="s">
        <v>14</v>
      </c>
      <c r="D17" s="53" t="s">
        <v>15</v>
      </c>
      <c r="E17" s="32">
        <v>16200</v>
      </c>
      <c r="F17" s="32">
        <v>2700</v>
      </c>
      <c r="G17" s="37">
        <v>2700</v>
      </c>
      <c r="H17" s="35">
        <f t="shared" si="0"/>
        <v>16.666666666666668</v>
      </c>
      <c r="I17" s="36">
        <f t="shared" si="1"/>
        <v>100</v>
      </c>
    </row>
    <row r="18" spans="1:9" ht="22.5" outlineLevel="1">
      <c r="A18" s="53" t="s">
        <v>4</v>
      </c>
      <c r="B18" s="53" t="s">
        <v>11</v>
      </c>
      <c r="C18" s="54" t="s">
        <v>16</v>
      </c>
      <c r="D18" s="53" t="s">
        <v>15</v>
      </c>
      <c r="E18" s="32">
        <v>21600</v>
      </c>
      <c r="F18" s="32">
        <v>4900</v>
      </c>
      <c r="G18" s="32">
        <v>3200</v>
      </c>
      <c r="H18" s="35">
        <f t="shared" si="0"/>
        <v>14.814814814814815</v>
      </c>
      <c r="I18" s="36">
        <f t="shared" si="1"/>
        <v>65.3061224489796</v>
      </c>
    </row>
    <row r="19" spans="1:9" ht="67.5" outlineLevel="1">
      <c r="A19" s="53" t="s">
        <v>4</v>
      </c>
      <c r="B19" s="53" t="s">
        <v>11</v>
      </c>
      <c r="C19" s="54" t="s">
        <v>17</v>
      </c>
      <c r="D19" s="53" t="s">
        <v>18</v>
      </c>
      <c r="E19" s="32">
        <v>1800</v>
      </c>
      <c r="F19" s="32">
        <v>450</v>
      </c>
      <c r="G19" s="37">
        <v>150</v>
      </c>
      <c r="H19" s="35">
        <f t="shared" si="0"/>
        <v>8.333333333333334</v>
      </c>
      <c r="I19" s="36">
        <f t="shared" si="1"/>
        <v>33.333333333333336</v>
      </c>
    </row>
    <row r="20" spans="1:9" ht="67.5" customHeight="1" outlineLevel="1">
      <c r="A20" s="53" t="s">
        <v>4</v>
      </c>
      <c r="B20" s="53" t="s">
        <v>11</v>
      </c>
      <c r="C20" s="54" t="s">
        <v>19</v>
      </c>
      <c r="D20" s="53" t="s">
        <v>20</v>
      </c>
      <c r="E20" s="32">
        <v>52400</v>
      </c>
      <c r="F20" s="32">
        <v>11115.83</v>
      </c>
      <c r="G20" s="32">
        <v>5932.83</v>
      </c>
      <c r="H20" s="35">
        <f t="shared" si="0"/>
        <v>11.32219465648855</v>
      </c>
      <c r="I20" s="36">
        <f t="shared" si="1"/>
        <v>53.372802570748206</v>
      </c>
    </row>
    <row r="21" spans="1:9" ht="56.25" outlineLevel="1">
      <c r="A21" s="53" t="s">
        <v>4</v>
      </c>
      <c r="B21" s="53" t="s">
        <v>11</v>
      </c>
      <c r="C21" s="54" t="s">
        <v>21</v>
      </c>
      <c r="D21" s="53" t="s">
        <v>22</v>
      </c>
      <c r="E21" s="32">
        <v>8800</v>
      </c>
      <c r="F21" s="32">
        <v>0</v>
      </c>
      <c r="G21" s="32">
        <v>0</v>
      </c>
      <c r="H21" s="35">
        <f t="shared" si="0"/>
        <v>0</v>
      </c>
      <c r="I21" s="36">
        <v>0</v>
      </c>
    </row>
    <row r="22" spans="1:9" ht="11.25" customHeight="1" outlineLevel="1">
      <c r="A22" s="53" t="s">
        <v>4</v>
      </c>
      <c r="B22" s="53" t="s">
        <v>11</v>
      </c>
      <c r="C22" s="54" t="s">
        <v>23</v>
      </c>
      <c r="D22" s="53" t="s">
        <v>24</v>
      </c>
      <c r="E22" s="32">
        <v>898540</v>
      </c>
      <c r="F22" s="32">
        <v>235000</v>
      </c>
      <c r="G22" s="34">
        <v>154207.54</v>
      </c>
      <c r="H22" s="35">
        <f t="shared" si="0"/>
        <v>17.162011707881675</v>
      </c>
      <c r="I22" s="36">
        <f t="shared" si="1"/>
        <v>65.62022978723404</v>
      </c>
    </row>
    <row r="23" spans="1:9" ht="33.75" outlineLevel="1">
      <c r="A23" s="53" t="s">
        <v>4</v>
      </c>
      <c r="B23" s="53" t="s">
        <v>11</v>
      </c>
      <c r="C23" s="54" t="s">
        <v>25</v>
      </c>
      <c r="D23" s="53" t="s">
        <v>26</v>
      </c>
      <c r="E23" s="32">
        <v>25519900</v>
      </c>
      <c r="F23" s="38">
        <v>5266200</v>
      </c>
      <c r="G23" s="37">
        <v>4945593.39</v>
      </c>
      <c r="H23" s="35">
        <f t="shared" si="0"/>
        <v>19.379360381506196</v>
      </c>
      <c r="I23" s="36">
        <f t="shared" si="1"/>
        <v>93.91199327788537</v>
      </c>
    </row>
    <row r="24" spans="1:9" ht="33.75" outlineLevel="1">
      <c r="A24" s="53" t="s">
        <v>4</v>
      </c>
      <c r="B24" s="53" t="s">
        <v>11</v>
      </c>
      <c r="C24" s="54" t="s">
        <v>27</v>
      </c>
      <c r="D24" s="53" t="s">
        <v>28</v>
      </c>
      <c r="E24" s="32">
        <v>1001300</v>
      </c>
      <c r="F24" s="32">
        <v>155418</v>
      </c>
      <c r="G24" s="32">
        <v>132173.17</v>
      </c>
      <c r="H24" s="35">
        <f t="shared" si="0"/>
        <v>13.200156796164988</v>
      </c>
      <c r="I24" s="36">
        <f t="shared" si="1"/>
        <v>85.0436693304508</v>
      </c>
    </row>
    <row r="25" spans="1:9" ht="22.5" outlineLevel="1">
      <c r="A25" s="53" t="s">
        <v>4</v>
      </c>
      <c r="B25" s="53" t="s">
        <v>29</v>
      </c>
      <c r="C25" s="54" t="s">
        <v>30</v>
      </c>
      <c r="D25" s="53" t="s">
        <v>31</v>
      </c>
      <c r="E25" s="32">
        <v>760513</v>
      </c>
      <c r="F25" s="32">
        <v>174000</v>
      </c>
      <c r="G25" s="34">
        <v>123612.92</v>
      </c>
      <c r="H25" s="35">
        <f t="shared" si="0"/>
        <v>16.25388652133494</v>
      </c>
      <c r="I25" s="36">
        <f t="shared" si="1"/>
        <v>71.04190804597701</v>
      </c>
    </row>
    <row r="26" spans="1:9" ht="33.75" outlineLevel="1">
      <c r="A26" s="53" t="s">
        <v>4</v>
      </c>
      <c r="B26" s="53" t="s">
        <v>29</v>
      </c>
      <c r="C26" s="54" t="s">
        <v>32</v>
      </c>
      <c r="D26" s="53" t="s">
        <v>33</v>
      </c>
      <c r="E26" s="32">
        <v>713445</v>
      </c>
      <c r="F26" s="38">
        <v>200000</v>
      </c>
      <c r="G26" s="37">
        <v>161416.18</v>
      </c>
      <c r="H26" s="35">
        <f t="shared" si="0"/>
        <v>22.624894701063152</v>
      </c>
      <c r="I26" s="36">
        <f t="shared" si="1"/>
        <v>80.70809</v>
      </c>
    </row>
    <row r="27" spans="1:9" ht="22.5" outlineLevel="1">
      <c r="A27" s="53" t="s">
        <v>4</v>
      </c>
      <c r="B27" s="53" t="s">
        <v>34</v>
      </c>
      <c r="C27" s="54" t="s">
        <v>35</v>
      </c>
      <c r="D27" s="53" t="s">
        <v>36</v>
      </c>
      <c r="E27" s="32">
        <v>200000</v>
      </c>
      <c r="F27" s="32">
        <v>0</v>
      </c>
      <c r="G27" s="32">
        <v>0</v>
      </c>
      <c r="H27" s="35">
        <f t="shared" si="0"/>
        <v>0</v>
      </c>
      <c r="I27" s="36">
        <v>0</v>
      </c>
    </row>
    <row r="28" spans="1:9" ht="12.75" outlineLevel="1">
      <c r="A28" s="53" t="s">
        <v>4</v>
      </c>
      <c r="B28" s="53" t="s">
        <v>37</v>
      </c>
      <c r="C28" s="54" t="s">
        <v>38</v>
      </c>
      <c r="D28" s="53" t="s">
        <v>39</v>
      </c>
      <c r="E28" s="32">
        <v>3000000</v>
      </c>
      <c r="F28" s="32">
        <v>0</v>
      </c>
      <c r="G28" s="34">
        <v>0</v>
      </c>
      <c r="H28" s="35">
        <f t="shared" si="0"/>
        <v>0</v>
      </c>
      <c r="I28" s="36">
        <v>0</v>
      </c>
    </row>
    <row r="29" spans="1:9" ht="56.25" outlineLevel="1">
      <c r="A29" s="53" t="s">
        <v>4</v>
      </c>
      <c r="B29" s="53" t="s">
        <v>40</v>
      </c>
      <c r="C29" s="54" t="s">
        <v>41</v>
      </c>
      <c r="D29" s="53" t="s">
        <v>42</v>
      </c>
      <c r="E29" s="32">
        <v>2300</v>
      </c>
      <c r="F29" s="34">
        <v>0</v>
      </c>
      <c r="G29" s="37">
        <v>0</v>
      </c>
      <c r="H29" s="35">
        <f t="shared" si="0"/>
        <v>0</v>
      </c>
      <c r="I29" s="36">
        <v>0</v>
      </c>
    </row>
    <row r="30" spans="1:9" ht="22.5" outlineLevel="1">
      <c r="A30" s="53" t="s">
        <v>4</v>
      </c>
      <c r="B30" s="53" t="s">
        <v>40</v>
      </c>
      <c r="C30" s="54" t="s">
        <v>43</v>
      </c>
      <c r="D30" s="53" t="s">
        <v>44</v>
      </c>
      <c r="E30" s="32">
        <v>366000</v>
      </c>
      <c r="F30" s="32">
        <v>16000</v>
      </c>
      <c r="G30" s="32">
        <v>16000</v>
      </c>
      <c r="H30" s="35">
        <f t="shared" si="0"/>
        <v>4.371584699453552</v>
      </c>
      <c r="I30" s="36">
        <f t="shared" si="1"/>
        <v>100</v>
      </c>
    </row>
    <row r="31" spans="1:9" ht="22.5" outlineLevel="1">
      <c r="A31" s="53" t="s">
        <v>4</v>
      </c>
      <c r="B31" s="53" t="s">
        <v>40</v>
      </c>
      <c r="C31" s="54" t="s">
        <v>45</v>
      </c>
      <c r="D31" s="53" t="s">
        <v>46</v>
      </c>
      <c r="E31" s="32">
        <v>1671609.4</v>
      </c>
      <c r="F31" s="32">
        <v>721409.4</v>
      </c>
      <c r="G31" s="34">
        <v>721061.65</v>
      </c>
      <c r="H31" s="35">
        <f t="shared" si="0"/>
        <v>43.135773823717436</v>
      </c>
      <c r="I31" s="36">
        <f t="shared" si="1"/>
        <v>99.95179574871078</v>
      </c>
    </row>
    <row r="32" spans="1:9" ht="45" outlineLevel="1">
      <c r="A32" s="53" t="s">
        <v>4</v>
      </c>
      <c r="B32" s="53" t="s">
        <v>40</v>
      </c>
      <c r="C32" s="54" t="s">
        <v>47</v>
      </c>
      <c r="D32" s="53" t="s">
        <v>48</v>
      </c>
      <c r="E32" s="32">
        <v>15000</v>
      </c>
      <c r="F32" s="32">
        <v>0</v>
      </c>
      <c r="G32" s="32">
        <v>0</v>
      </c>
      <c r="H32" s="35">
        <f t="shared" si="0"/>
        <v>0</v>
      </c>
      <c r="I32" s="36">
        <v>0</v>
      </c>
    </row>
    <row r="33" spans="1:9" ht="12.75" outlineLevel="1">
      <c r="A33" s="53" t="s">
        <v>4</v>
      </c>
      <c r="B33" s="53" t="s">
        <v>40</v>
      </c>
      <c r="C33" s="54" t="s">
        <v>49</v>
      </c>
      <c r="D33" s="53" t="s">
        <v>50</v>
      </c>
      <c r="E33" s="32">
        <v>150000</v>
      </c>
      <c r="F33" s="32">
        <v>50000</v>
      </c>
      <c r="G33" s="34">
        <v>50000</v>
      </c>
      <c r="H33" s="35">
        <f t="shared" si="0"/>
        <v>33.333333333333336</v>
      </c>
      <c r="I33" s="36">
        <f t="shared" si="1"/>
        <v>100</v>
      </c>
    </row>
    <row r="34" spans="1:9" ht="22.5" outlineLevel="1">
      <c r="A34" s="53" t="s">
        <v>4</v>
      </c>
      <c r="B34" s="53" t="s">
        <v>40</v>
      </c>
      <c r="C34" s="54" t="s">
        <v>51</v>
      </c>
      <c r="D34" s="53" t="s">
        <v>52</v>
      </c>
      <c r="E34" s="32">
        <v>629900</v>
      </c>
      <c r="F34" s="39">
        <v>143000</v>
      </c>
      <c r="G34" s="40">
        <v>143000</v>
      </c>
      <c r="H34" s="35">
        <f t="shared" si="0"/>
        <v>22.702016193046514</v>
      </c>
      <c r="I34" s="36">
        <f t="shared" si="1"/>
        <v>100</v>
      </c>
    </row>
    <row r="35" spans="1:9" ht="12.75">
      <c r="A35" s="8" t="s">
        <v>5</v>
      </c>
      <c r="B35" s="9"/>
      <c r="C35" s="10"/>
      <c r="D35" s="55"/>
      <c r="E35" s="11">
        <v>181800</v>
      </c>
      <c r="F35" s="11">
        <v>45450</v>
      </c>
      <c r="G35" s="11">
        <f>G36</f>
        <v>45450</v>
      </c>
      <c r="H35" s="23">
        <f>G35*100/E35</f>
        <v>25</v>
      </c>
      <c r="I35" s="31">
        <f>G35*100/F35</f>
        <v>100</v>
      </c>
    </row>
    <row r="36" spans="1:9" ht="45" outlineLevel="1">
      <c r="A36" s="53" t="s">
        <v>5</v>
      </c>
      <c r="B36" s="53" t="s">
        <v>8</v>
      </c>
      <c r="C36" s="54" t="s">
        <v>53</v>
      </c>
      <c r="D36" s="53" t="s">
        <v>54</v>
      </c>
      <c r="E36" s="32">
        <v>181800</v>
      </c>
      <c r="F36" s="32">
        <v>45450</v>
      </c>
      <c r="G36" s="41">
        <v>45450</v>
      </c>
      <c r="H36" s="42">
        <f>G36*100/E36</f>
        <v>25</v>
      </c>
      <c r="I36" s="43">
        <f>G36*100/F36</f>
        <v>100</v>
      </c>
    </row>
    <row r="37" spans="1:9" ht="12.75">
      <c r="A37" s="8" t="s">
        <v>8</v>
      </c>
      <c r="B37" s="9"/>
      <c r="C37" s="10"/>
      <c r="D37" s="55"/>
      <c r="E37" s="11">
        <v>964000</v>
      </c>
      <c r="F37" s="11">
        <v>114500</v>
      </c>
      <c r="G37" s="11">
        <f>G38+G39+G40+G41+G42+G43+G44+G45+G46+G47+G48</f>
        <v>114500</v>
      </c>
      <c r="H37" s="23">
        <f>G37*100/E37</f>
        <v>11.877593360995851</v>
      </c>
      <c r="I37" s="31">
        <f>G37*100/F37</f>
        <v>100</v>
      </c>
    </row>
    <row r="38" spans="1:9" ht="67.5" outlineLevel="1">
      <c r="A38" s="53" t="s">
        <v>8</v>
      </c>
      <c r="B38" s="53" t="s">
        <v>55</v>
      </c>
      <c r="C38" s="54" t="s">
        <v>56</v>
      </c>
      <c r="D38" s="53" t="s">
        <v>57</v>
      </c>
      <c r="E38" s="32">
        <v>25000</v>
      </c>
      <c r="F38" s="38">
        <v>0</v>
      </c>
      <c r="G38" s="37">
        <v>0</v>
      </c>
      <c r="H38" s="44">
        <v>0</v>
      </c>
      <c r="I38" s="45">
        <v>0</v>
      </c>
    </row>
    <row r="39" spans="1:9" ht="31.5" customHeight="1" outlineLevel="1">
      <c r="A39" s="53" t="s">
        <v>8</v>
      </c>
      <c r="B39" s="53" t="s">
        <v>55</v>
      </c>
      <c r="C39" s="54" t="s">
        <v>58</v>
      </c>
      <c r="D39" s="53" t="s">
        <v>59</v>
      </c>
      <c r="E39" s="32">
        <v>5000</v>
      </c>
      <c r="F39" s="32">
        <v>0</v>
      </c>
      <c r="G39" s="32">
        <v>0</v>
      </c>
      <c r="H39" s="32">
        <v>0</v>
      </c>
      <c r="I39" s="47">
        <v>0</v>
      </c>
    </row>
    <row r="40" spans="1:9" ht="33.75" outlineLevel="1">
      <c r="A40" s="53" t="s">
        <v>8</v>
      </c>
      <c r="B40" s="53" t="s">
        <v>60</v>
      </c>
      <c r="C40" s="54" t="s">
        <v>61</v>
      </c>
      <c r="D40" s="53" t="s">
        <v>62</v>
      </c>
      <c r="E40" s="32">
        <v>5000</v>
      </c>
      <c r="F40" s="32">
        <v>2000</v>
      </c>
      <c r="G40" s="32">
        <v>2000</v>
      </c>
      <c r="H40" s="32">
        <f>G40*100/E40</f>
        <v>40</v>
      </c>
      <c r="I40" s="36">
        <f>G40*100/F40</f>
        <v>100</v>
      </c>
    </row>
    <row r="41" spans="1:9" ht="22.5" outlineLevel="1">
      <c r="A41" s="53" t="s">
        <v>8</v>
      </c>
      <c r="B41" s="53" t="s">
        <v>60</v>
      </c>
      <c r="C41" s="54" t="s">
        <v>63</v>
      </c>
      <c r="D41" s="53" t="s">
        <v>64</v>
      </c>
      <c r="E41" s="32">
        <v>10000</v>
      </c>
      <c r="F41" s="34">
        <v>0</v>
      </c>
      <c r="G41" s="34">
        <v>0</v>
      </c>
      <c r="H41" s="32">
        <v>0</v>
      </c>
      <c r="I41" s="36">
        <v>0</v>
      </c>
    </row>
    <row r="42" spans="1:9" ht="22.5" outlineLevel="1">
      <c r="A42" s="53" t="s">
        <v>8</v>
      </c>
      <c r="B42" s="53" t="s">
        <v>65</v>
      </c>
      <c r="C42" s="54" t="s">
        <v>66</v>
      </c>
      <c r="D42" s="53" t="s">
        <v>67</v>
      </c>
      <c r="E42" s="32">
        <v>612000</v>
      </c>
      <c r="F42" s="34">
        <v>22500</v>
      </c>
      <c r="G42" s="34">
        <v>22500</v>
      </c>
      <c r="H42" s="32">
        <f>G42*100/E42</f>
        <v>3.676470588235294</v>
      </c>
      <c r="I42" s="36">
        <f>G42*100/F42</f>
        <v>100</v>
      </c>
    </row>
    <row r="43" spans="1:9" ht="33.75" outlineLevel="1">
      <c r="A43" s="53" t="s">
        <v>8</v>
      </c>
      <c r="B43" s="53" t="s">
        <v>65</v>
      </c>
      <c r="C43" s="54" t="s">
        <v>68</v>
      </c>
      <c r="D43" s="53" t="s">
        <v>69</v>
      </c>
      <c r="E43" s="32">
        <v>12000</v>
      </c>
      <c r="F43" s="32">
        <v>0</v>
      </c>
      <c r="G43" s="34">
        <v>0</v>
      </c>
      <c r="H43" s="35">
        <v>0</v>
      </c>
      <c r="I43" s="36">
        <v>0</v>
      </c>
    </row>
    <row r="44" spans="1:9" ht="56.25" outlineLevel="1">
      <c r="A44" s="53" t="s">
        <v>8</v>
      </c>
      <c r="B44" s="53" t="s">
        <v>65</v>
      </c>
      <c r="C44" s="54" t="s">
        <v>70</v>
      </c>
      <c r="D44" s="53" t="s">
        <v>71</v>
      </c>
      <c r="E44" s="32">
        <v>33000</v>
      </c>
      <c r="F44" s="34">
        <v>0</v>
      </c>
      <c r="G44" s="34">
        <v>0</v>
      </c>
      <c r="H44" s="35">
        <v>0</v>
      </c>
      <c r="I44" s="47">
        <v>0</v>
      </c>
    </row>
    <row r="45" spans="1:9" ht="45" outlineLevel="1">
      <c r="A45" s="53" t="s">
        <v>8</v>
      </c>
      <c r="B45" s="53" t="s">
        <v>65</v>
      </c>
      <c r="C45" s="54" t="s">
        <v>72</v>
      </c>
      <c r="D45" s="53" t="s">
        <v>73</v>
      </c>
      <c r="E45" s="32">
        <v>128400</v>
      </c>
      <c r="F45" s="32">
        <v>0</v>
      </c>
      <c r="G45" s="34">
        <v>0</v>
      </c>
      <c r="H45" s="32">
        <v>0</v>
      </c>
      <c r="I45" s="36">
        <v>0</v>
      </c>
    </row>
    <row r="46" spans="1:9" ht="33.75" outlineLevel="1">
      <c r="A46" s="53" t="s">
        <v>8</v>
      </c>
      <c r="B46" s="53" t="s">
        <v>65</v>
      </c>
      <c r="C46" s="54" t="s">
        <v>74</v>
      </c>
      <c r="D46" s="53" t="s">
        <v>75</v>
      </c>
      <c r="E46" s="32">
        <v>90000</v>
      </c>
      <c r="F46" s="38">
        <v>90000</v>
      </c>
      <c r="G46" s="37">
        <v>90000</v>
      </c>
      <c r="H46" s="32">
        <f>G46*100/E46</f>
        <v>100</v>
      </c>
      <c r="I46" s="36">
        <f>G46*100/F46</f>
        <v>100</v>
      </c>
    </row>
    <row r="47" spans="1:9" ht="22.5" outlineLevel="1">
      <c r="A47" s="53" t="s">
        <v>8</v>
      </c>
      <c r="B47" s="53" t="s">
        <v>65</v>
      </c>
      <c r="C47" s="54" t="s">
        <v>76</v>
      </c>
      <c r="D47" s="53" t="s">
        <v>77</v>
      </c>
      <c r="E47" s="32">
        <v>5400</v>
      </c>
      <c r="F47" s="32">
        <v>0</v>
      </c>
      <c r="G47" s="32">
        <v>0</v>
      </c>
      <c r="H47" s="35">
        <v>0</v>
      </c>
      <c r="I47" s="47">
        <v>0</v>
      </c>
    </row>
    <row r="48" spans="1:9" ht="33.75" outlineLevel="1">
      <c r="A48" s="53" t="s">
        <v>8</v>
      </c>
      <c r="B48" s="53" t="s">
        <v>65</v>
      </c>
      <c r="C48" s="54" t="s">
        <v>78</v>
      </c>
      <c r="D48" s="53" t="s">
        <v>79</v>
      </c>
      <c r="E48" s="32">
        <v>38200</v>
      </c>
      <c r="F48" s="34">
        <v>0</v>
      </c>
      <c r="G48" s="40">
        <v>0</v>
      </c>
      <c r="H48" s="48">
        <v>0</v>
      </c>
      <c r="I48" s="49">
        <v>0</v>
      </c>
    </row>
    <row r="49" spans="1:9" ht="12.75">
      <c r="A49" s="8" t="s">
        <v>11</v>
      </c>
      <c r="B49" s="9"/>
      <c r="C49" s="10"/>
      <c r="D49" s="55"/>
      <c r="E49" s="11">
        <v>33788543.71</v>
      </c>
      <c r="F49" s="11">
        <v>1499842.53</v>
      </c>
      <c r="G49" s="11">
        <f>G50+G51+G52+G53+G54+G55+G56+G57+G58+G59+G60+G61+G62+G63</f>
        <v>1499842.53</v>
      </c>
      <c r="H49" s="23">
        <f>G49*100/E49</f>
        <v>4.438908474046217</v>
      </c>
      <c r="I49" s="31">
        <f>G49*100/F49</f>
        <v>100</v>
      </c>
    </row>
    <row r="50" spans="1:9" ht="12.75" outlineLevel="1">
      <c r="A50" s="53" t="s">
        <v>11</v>
      </c>
      <c r="B50" s="53" t="s">
        <v>29</v>
      </c>
      <c r="C50" s="54" t="s">
        <v>80</v>
      </c>
      <c r="D50" s="53" t="s">
        <v>81</v>
      </c>
      <c r="E50" s="32">
        <v>261230</v>
      </c>
      <c r="F50" s="34">
        <v>0</v>
      </c>
      <c r="G50" s="34">
        <v>0</v>
      </c>
      <c r="H50" s="35">
        <v>0</v>
      </c>
      <c r="I50" s="36">
        <v>0</v>
      </c>
    </row>
    <row r="51" spans="1:9" ht="33.75" outlineLevel="1">
      <c r="A51" s="53" t="s">
        <v>11</v>
      </c>
      <c r="B51" s="53" t="s">
        <v>55</v>
      </c>
      <c r="C51" s="54" t="s">
        <v>82</v>
      </c>
      <c r="D51" s="53" t="s">
        <v>83</v>
      </c>
      <c r="E51" s="32">
        <v>113795</v>
      </c>
      <c r="F51" s="32">
        <v>0</v>
      </c>
      <c r="G51" s="34">
        <v>0</v>
      </c>
      <c r="H51" s="35">
        <v>0</v>
      </c>
      <c r="I51" s="47">
        <v>0</v>
      </c>
    </row>
    <row r="52" spans="1:9" ht="22.5" outlineLevel="1">
      <c r="A52" s="53" t="s">
        <v>11</v>
      </c>
      <c r="B52" s="53" t="s">
        <v>55</v>
      </c>
      <c r="C52" s="54" t="s">
        <v>84</v>
      </c>
      <c r="D52" s="53" t="s">
        <v>85</v>
      </c>
      <c r="E52" s="32">
        <v>910000</v>
      </c>
      <c r="F52" s="32">
        <v>0</v>
      </c>
      <c r="G52" s="34">
        <v>0</v>
      </c>
      <c r="H52" s="35">
        <v>0</v>
      </c>
      <c r="I52" s="36">
        <v>0</v>
      </c>
    </row>
    <row r="53" spans="1:9" ht="33.75" outlineLevel="1">
      <c r="A53" s="53" t="s">
        <v>11</v>
      </c>
      <c r="B53" s="53" t="s">
        <v>55</v>
      </c>
      <c r="C53" s="54" t="s">
        <v>86</v>
      </c>
      <c r="D53" s="53" t="s">
        <v>87</v>
      </c>
      <c r="E53" s="32">
        <v>10000</v>
      </c>
      <c r="F53" s="32">
        <v>0</v>
      </c>
      <c r="G53" s="34">
        <v>0</v>
      </c>
      <c r="H53" s="35">
        <v>0</v>
      </c>
      <c r="I53" s="36">
        <v>0</v>
      </c>
    </row>
    <row r="54" spans="1:9" ht="33.75" outlineLevel="1">
      <c r="A54" s="53" t="s">
        <v>11</v>
      </c>
      <c r="B54" s="53" t="s">
        <v>55</v>
      </c>
      <c r="C54" s="54" t="s">
        <v>88</v>
      </c>
      <c r="D54" s="53" t="s">
        <v>89</v>
      </c>
      <c r="E54" s="32">
        <v>4700000</v>
      </c>
      <c r="F54" s="38">
        <v>1425702</v>
      </c>
      <c r="G54" s="37">
        <v>1425702</v>
      </c>
      <c r="H54" s="32">
        <f>G54*100/E54</f>
        <v>30.33408510638298</v>
      </c>
      <c r="I54" s="36">
        <f>G54*100/F54</f>
        <v>100</v>
      </c>
    </row>
    <row r="55" spans="1:9" ht="56.25" outlineLevel="1">
      <c r="A55" s="53" t="s">
        <v>11</v>
      </c>
      <c r="B55" s="53" t="s">
        <v>55</v>
      </c>
      <c r="C55" s="54" t="s">
        <v>90</v>
      </c>
      <c r="D55" s="53" t="s">
        <v>91</v>
      </c>
      <c r="E55" s="32">
        <v>25600000</v>
      </c>
      <c r="F55" s="32">
        <v>0</v>
      </c>
      <c r="G55" s="32">
        <v>0</v>
      </c>
      <c r="H55" s="46">
        <v>0</v>
      </c>
      <c r="I55" s="47">
        <v>0</v>
      </c>
    </row>
    <row r="56" spans="1:9" ht="56.25" outlineLevel="1">
      <c r="A56" s="53" t="s">
        <v>11</v>
      </c>
      <c r="B56" s="53" t="s">
        <v>55</v>
      </c>
      <c r="C56" s="54" t="s">
        <v>92</v>
      </c>
      <c r="D56" s="53" t="s">
        <v>93</v>
      </c>
      <c r="E56" s="32">
        <v>1410000</v>
      </c>
      <c r="F56" s="34">
        <v>0</v>
      </c>
      <c r="G56" s="34">
        <v>0</v>
      </c>
      <c r="H56" s="35">
        <v>0</v>
      </c>
      <c r="I56" s="36">
        <v>0</v>
      </c>
    </row>
    <row r="57" spans="1:9" ht="123.75" outlineLevel="1">
      <c r="A57" s="53" t="s">
        <v>11</v>
      </c>
      <c r="B57" s="53" t="s">
        <v>94</v>
      </c>
      <c r="C57" s="54" t="s">
        <v>95</v>
      </c>
      <c r="D57" s="56" t="s">
        <v>96</v>
      </c>
      <c r="E57" s="32">
        <v>20000</v>
      </c>
      <c r="F57" s="32">
        <v>0</v>
      </c>
      <c r="G57" s="34">
        <v>0</v>
      </c>
      <c r="H57" s="35">
        <v>0</v>
      </c>
      <c r="I57" s="47">
        <v>0</v>
      </c>
    </row>
    <row r="58" spans="1:9" ht="123.75" outlineLevel="1">
      <c r="A58" s="53" t="s">
        <v>11</v>
      </c>
      <c r="B58" s="53" t="s">
        <v>94</v>
      </c>
      <c r="C58" s="54" t="s">
        <v>97</v>
      </c>
      <c r="D58" s="56" t="s">
        <v>98</v>
      </c>
      <c r="E58" s="32">
        <v>10000</v>
      </c>
      <c r="F58" s="34">
        <v>0</v>
      </c>
      <c r="G58" s="34">
        <v>0</v>
      </c>
      <c r="H58" s="35">
        <v>0</v>
      </c>
      <c r="I58" s="36">
        <v>0</v>
      </c>
    </row>
    <row r="59" spans="1:9" ht="12.75" customHeight="1" outlineLevel="1">
      <c r="A59" s="53" t="s">
        <v>11</v>
      </c>
      <c r="B59" s="53" t="s">
        <v>94</v>
      </c>
      <c r="C59" s="54" t="s">
        <v>99</v>
      </c>
      <c r="D59" s="53" t="s">
        <v>100</v>
      </c>
      <c r="E59" s="32">
        <v>20000</v>
      </c>
      <c r="F59" s="34">
        <v>0</v>
      </c>
      <c r="G59" s="34">
        <v>0</v>
      </c>
      <c r="H59" s="35">
        <v>0</v>
      </c>
      <c r="I59" s="36">
        <v>0</v>
      </c>
    </row>
    <row r="60" spans="1:9" ht="22.5" outlineLevel="1">
      <c r="A60" s="53" t="s">
        <v>11</v>
      </c>
      <c r="B60" s="53" t="s">
        <v>94</v>
      </c>
      <c r="C60" s="54" t="s">
        <v>101</v>
      </c>
      <c r="D60" s="53" t="s">
        <v>102</v>
      </c>
      <c r="E60" s="32">
        <v>30000</v>
      </c>
      <c r="F60" s="34">
        <v>0</v>
      </c>
      <c r="G60" s="34">
        <v>0</v>
      </c>
      <c r="H60" s="35">
        <v>0</v>
      </c>
      <c r="I60" s="36">
        <v>0</v>
      </c>
    </row>
    <row r="61" spans="1:9" ht="67.5" outlineLevel="1">
      <c r="A61" s="53" t="s">
        <v>11</v>
      </c>
      <c r="B61" s="53" t="s">
        <v>94</v>
      </c>
      <c r="C61" s="54" t="s">
        <v>103</v>
      </c>
      <c r="D61" s="53" t="s">
        <v>104</v>
      </c>
      <c r="E61" s="32">
        <v>100000</v>
      </c>
      <c r="F61" s="34">
        <v>0</v>
      </c>
      <c r="G61" s="34">
        <v>0</v>
      </c>
      <c r="H61" s="35">
        <v>0</v>
      </c>
      <c r="I61" s="36">
        <v>0</v>
      </c>
    </row>
    <row r="62" spans="1:9" ht="22.5" outlineLevel="1">
      <c r="A62" s="53" t="s">
        <v>11</v>
      </c>
      <c r="B62" s="53" t="s">
        <v>94</v>
      </c>
      <c r="C62" s="54" t="s">
        <v>105</v>
      </c>
      <c r="D62" s="53" t="s">
        <v>106</v>
      </c>
      <c r="E62" s="32">
        <v>254780.93</v>
      </c>
      <c r="F62" s="32">
        <v>0</v>
      </c>
      <c r="G62" s="34">
        <v>0</v>
      </c>
      <c r="H62" s="35">
        <v>0</v>
      </c>
      <c r="I62" s="47">
        <v>0</v>
      </c>
    </row>
    <row r="63" spans="1:9" ht="33.75" outlineLevel="1">
      <c r="A63" s="53" t="s">
        <v>11</v>
      </c>
      <c r="B63" s="53" t="s">
        <v>94</v>
      </c>
      <c r="C63" s="54" t="s">
        <v>107</v>
      </c>
      <c r="D63" s="53" t="s">
        <v>108</v>
      </c>
      <c r="E63" s="32">
        <v>348737.78</v>
      </c>
      <c r="F63" s="34">
        <v>74140.53</v>
      </c>
      <c r="G63" s="40">
        <v>74140.53</v>
      </c>
      <c r="H63" s="32">
        <f>G63*100/E63</f>
        <v>21.25967826026764</v>
      </c>
      <c r="I63" s="36">
        <f>G63*100/F63</f>
        <v>100</v>
      </c>
    </row>
    <row r="64" spans="1:9" ht="12.75">
      <c r="A64" s="8" t="s">
        <v>109</v>
      </c>
      <c r="B64" s="9"/>
      <c r="C64" s="10"/>
      <c r="D64" s="55"/>
      <c r="E64" s="11">
        <v>14946263.88</v>
      </c>
      <c r="F64" s="11">
        <v>1308655.45</v>
      </c>
      <c r="G64" s="11">
        <f>G65+G66+G67+G68+G69+G70+G71+G72+G73+G74+G75+G76+G77+G78+G79+G80+G81+G82</f>
        <v>1300610.7000000002</v>
      </c>
      <c r="H64" s="23">
        <f>G64*100/E64</f>
        <v>8.701911798442033</v>
      </c>
      <c r="I64" s="31">
        <f>G64*100/F64</f>
        <v>99.38526599954176</v>
      </c>
    </row>
    <row r="65" spans="1:9" ht="22.5" outlineLevel="1">
      <c r="A65" s="53" t="s">
        <v>109</v>
      </c>
      <c r="B65" s="53" t="s">
        <v>4</v>
      </c>
      <c r="C65" s="54" t="s">
        <v>110</v>
      </c>
      <c r="D65" s="53" t="s">
        <v>111</v>
      </c>
      <c r="E65" s="32">
        <v>543897.24</v>
      </c>
      <c r="F65" s="32">
        <v>130815.67</v>
      </c>
      <c r="G65" s="34">
        <v>130815.67</v>
      </c>
      <c r="H65" s="35">
        <f>G65*100/E65</f>
        <v>24.051541427200476</v>
      </c>
      <c r="I65" s="36">
        <f>G65*100/F65</f>
        <v>100</v>
      </c>
    </row>
    <row r="66" spans="1:9" ht="33.75" outlineLevel="1">
      <c r="A66" s="53" t="s">
        <v>109</v>
      </c>
      <c r="B66" s="53" t="s">
        <v>4</v>
      </c>
      <c r="C66" s="54" t="s">
        <v>112</v>
      </c>
      <c r="D66" s="53" t="s">
        <v>113</v>
      </c>
      <c r="E66" s="32">
        <v>2200000</v>
      </c>
      <c r="F66" s="32">
        <v>0</v>
      </c>
      <c r="G66" s="34">
        <v>0</v>
      </c>
      <c r="H66" s="35">
        <v>0</v>
      </c>
      <c r="I66" s="47">
        <v>0</v>
      </c>
    </row>
    <row r="67" spans="1:9" ht="12.75" outlineLevel="1">
      <c r="A67" s="53" t="s">
        <v>109</v>
      </c>
      <c r="B67" s="53" t="s">
        <v>5</v>
      </c>
      <c r="C67" s="54" t="s">
        <v>114</v>
      </c>
      <c r="D67" s="53" t="s">
        <v>115</v>
      </c>
      <c r="E67" s="32">
        <v>1218784</v>
      </c>
      <c r="F67" s="32">
        <v>34850</v>
      </c>
      <c r="G67" s="34">
        <v>34850</v>
      </c>
      <c r="H67" s="32">
        <f>G67*100/E67</f>
        <v>2.8594074093522726</v>
      </c>
      <c r="I67" s="36">
        <f>G67*100/F67</f>
        <v>100</v>
      </c>
    </row>
    <row r="68" spans="1:9" ht="22.5" outlineLevel="1">
      <c r="A68" s="53" t="s">
        <v>109</v>
      </c>
      <c r="B68" s="53" t="s">
        <v>5</v>
      </c>
      <c r="C68" s="54" t="s">
        <v>116</v>
      </c>
      <c r="D68" s="53" t="s">
        <v>117</v>
      </c>
      <c r="E68" s="32">
        <v>199577.64</v>
      </c>
      <c r="F68" s="32">
        <v>99642.99</v>
      </c>
      <c r="G68" s="34">
        <v>99642.99</v>
      </c>
      <c r="H68" s="32">
        <f>G68*100/E68</f>
        <v>49.92693069223586</v>
      </c>
      <c r="I68" s="36">
        <f>G68*100/F68</f>
        <v>100</v>
      </c>
    </row>
    <row r="69" spans="1:9" ht="33.75" outlineLevel="1">
      <c r="A69" s="53" t="s">
        <v>109</v>
      </c>
      <c r="B69" s="53" t="s">
        <v>8</v>
      </c>
      <c r="C69" s="54" t="s">
        <v>118</v>
      </c>
      <c r="D69" s="53" t="s">
        <v>119</v>
      </c>
      <c r="E69" s="32">
        <v>2300000</v>
      </c>
      <c r="F69" s="32">
        <v>98430.16</v>
      </c>
      <c r="G69" s="34">
        <v>98430.16</v>
      </c>
      <c r="H69" s="32">
        <f>G69*100/E69</f>
        <v>4.279572173913044</v>
      </c>
      <c r="I69" s="36">
        <f>G69*100/F69</f>
        <v>100</v>
      </c>
    </row>
    <row r="70" spans="1:9" ht="22.5" outlineLevel="1">
      <c r="A70" s="53" t="s">
        <v>109</v>
      </c>
      <c r="B70" s="53" t="s">
        <v>8</v>
      </c>
      <c r="C70" s="54" t="s">
        <v>120</v>
      </c>
      <c r="D70" s="53" t="s">
        <v>121</v>
      </c>
      <c r="E70" s="32">
        <v>705122.66</v>
      </c>
      <c r="F70" s="37">
        <v>12000</v>
      </c>
      <c r="G70" s="37">
        <v>12000</v>
      </c>
      <c r="H70" s="32">
        <f>G70*100/E70</f>
        <v>1.7018315650216091</v>
      </c>
      <c r="I70" s="36">
        <f>G70*100/F70</f>
        <v>100</v>
      </c>
    </row>
    <row r="71" spans="1:9" ht="12.75" outlineLevel="1">
      <c r="A71" s="53" t="s">
        <v>109</v>
      </c>
      <c r="B71" s="53" t="s">
        <v>8</v>
      </c>
      <c r="C71" s="54" t="s">
        <v>122</v>
      </c>
      <c r="D71" s="53" t="s">
        <v>123</v>
      </c>
      <c r="E71" s="32">
        <v>1000000</v>
      </c>
      <c r="F71" s="32">
        <v>0</v>
      </c>
      <c r="G71" s="32">
        <v>0</v>
      </c>
      <c r="H71" s="46">
        <v>0</v>
      </c>
      <c r="I71" s="47">
        <v>0</v>
      </c>
    </row>
    <row r="72" spans="1:9" ht="12.75" outlineLevel="1">
      <c r="A72" s="53" t="s">
        <v>109</v>
      </c>
      <c r="B72" s="53" t="s">
        <v>8</v>
      </c>
      <c r="C72" s="54" t="s">
        <v>124</v>
      </c>
      <c r="D72" s="53" t="s">
        <v>125</v>
      </c>
      <c r="E72" s="32">
        <v>16535</v>
      </c>
      <c r="F72" s="34">
        <v>0</v>
      </c>
      <c r="G72" s="34">
        <v>0</v>
      </c>
      <c r="H72" s="35">
        <v>0</v>
      </c>
      <c r="I72" s="36">
        <v>0</v>
      </c>
    </row>
    <row r="73" spans="1:9" ht="22.5" outlineLevel="1">
      <c r="A73" s="53" t="s">
        <v>109</v>
      </c>
      <c r="B73" s="53" t="s">
        <v>8</v>
      </c>
      <c r="C73" s="54" t="s">
        <v>126</v>
      </c>
      <c r="D73" s="53" t="s">
        <v>127</v>
      </c>
      <c r="E73" s="32">
        <v>47000</v>
      </c>
      <c r="F73" s="34">
        <v>0</v>
      </c>
      <c r="G73" s="34">
        <v>0</v>
      </c>
      <c r="H73" s="35">
        <v>0</v>
      </c>
      <c r="I73" s="36">
        <v>0</v>
      </c>
    </row>
    <row r="74" spans="1:9" ht="22.5" outlineLevel="1">
      <c r="A74" s="53" t="s">
        <v>109</v>
      </c>
      <c r="B74" s="53" t="s">
        <v>8</v>
      </c>
      <c r="C74" s="54" t="s">
        <v>128</v>
      </c>
      <c r="D74" s="53" t="s">
        <v>129</v>
      </c>
      <c r="E74" s="32">
        <v>25000</v>
      </c>
      <c r="F74" s="34">
        <v>0</v>
      </c>
      <c r="G74" s="34">
        <v>0</v>
      </c>
      <c r="H74" s="35">
        <v>0</v>
      </c>
      <c r="I74" s="36">
        <v>0</v>
      </c>
    </row>
    <row r="75" spans="1:9" ht="22.5" outlineLevel="1">
      <c r="A75" s="53" t="s">
        <v>109</v>
      </c>
      <c r="B75" s="53" t="s">
        <v>8</v>
      </c>
      <c r="C75" s="54" t="s">
        <v>130</v>
      </c>
      <c r="D75" s="53" t="s">
        <v>131</v>
      </c>
      <c r="E75" s="32">
        <v>1921447.34</v>
      </c>
      <c r="F75" s="34">
        <v>889371.51</v>
      </c>
      <c r="G75" s="34">
        <v>881326.76</v>
      </c>
      <c r="H75" s="32">
        <f>G75*100/E75</f>
        <v>45.86785917328341</v>
      </c>
      <c r="I75" s="36">
        <f>G75*100/F75</f>
        <v>99.09545674562928</v>
      </c>
    </row>
    <row r="76" spans="1:9" ht="33.75" outlineLevel="1">
      <c r="A76" s="53" t="s">
        <v>109</v>
      </c>
      <c r="B76" s="53" t="s">
        <v>8</v>
      </c>
      <c r="C76" s="54" t="s">
        <v>132</v>
      </c>
      <c r="D76" s="53" t="s">
        <v>133</v>
      </c>
      <c r="E76" s="32">
        <v>200000</v>
      </c>
      <c r="F76" s="32">
        <v>43545.12</v>
      </c>
      <c r="G76" s="37">
        <v>43545.12</v>
      </c>
      <c r="H76" s="32">
        <f>G76*100/E76</f>
        <v>21.77256</v>
      </c>
      <c r="I76" s="36">
        <f>G76*100/F76</f>
        <v>100</v>
      </c>
    </row>
    <row r="77" spans="1:9" ht="33.75" outlineLevel="1">
      <c r="A77" s="53" t="s">
        <v>109</v>
      </c>
      <c r="B77" s="53" t="s">
        <v>8</v>
      </c>
      <c r="C77" s="54" t="s">
        <v>134</v>
      </c>
      <c r="D77" s="53" t="s">
        <v>135</v>
      </c>
      <c r="E77" s="32">
        <v>400000</v>
      </c>
      <c r="F77" s="32">
        <v>0</v>
      </c>
      <c r="G77" s="32">
        <v>0</v>
      </c>
      <c r="H77" s="46">
        <v>0</v>
      </c>
      <c r="I77" s="47">
        <v>0</v>
      </c>
    </row>
    <row r="78" spans="1:9" ht="33.75" outlineLevel="1">
      <c r="A78" s="53" t="s">
        <v>109</v>
      </c>
      <c r="B78" s="53" t="s">
        <v>8</v>
      </c>
      <c r="C78" s="54" t="s">
        <v>136</v>
      </c>
      <c r="D78" s="53" t="s">
        <v>137</v>
      </c>
      <c r="E78" s="32">
        <v>130000</v>
      </c>
      <c r="F78" s="32">
        <v>0</v>
      </c>
      <c r="G78" s="32">
        <v>0</v>
      </c>
      <c r="H78" s="46">
        <v>0</v>
      </c>
      <c r="I78" s="47">
        <v>0</v>
      </c>
    </row>
    <row r="79" spans="1:9" ht="33.75" outlineLevel="1">
      <c r="A79" s="53" t="s">
        <v>109</v>
      </c>
      <c r="B79" s="53" t="s">
        <v>8</v>
      </c>
      <c r="C79" s="54" t="s">
        <v>138</v>
      </c>
      <c r="D79" s="53" t="s">
        <v>139</v>
      </c>
      <c r="E79" s="32">
        <v>5000</v>
      </c>
      <c r="F79" s="38">
        <v>0</v>
      </c>
      <c r="G79" s="34">
        <v>0</v>
      </c>
      <c r="H79" s="44">
        <v>0</v>
      </c>
      <c r="I79" s="45">
        <v>0</v>
      </c>
    </row>
    <row r="80" spans="1:9" ht="56.25" outlineLevel="1">
      <c r="A80" s="53" t="s">
        <v>109</v>
      </c>
      <c r="B80" s="53" t="s">
        <v>8</v>
      </c>
      <c r="C80" s="54" t="s">
        <v>140</v>
      </c>
      <c r="D80" s="53" t="s">
        <v>141</v>
      </c>
      <c r="E80" s="32">
        <v>2454500</v>
      </c>
      <c r="F80" s="32">
        <v>0</v>
      </c>
      <c r="G80" s="32">
        <v>0</v>
      </c>
      <c r="H80" s="46">
        <v>0</v>
      </c>
      <c r="I80" s="47">
        <v>0</v>
      </c>
    </row>
    <row r="81" spans="1:9" ht="56.25" outlineLevel="1">
      <c r="A81" s="53" t="s">
        <v>109</v>
      </c>
      <c r="B81" s="53" t="s">
        <v>8</v>
      </c>
      <c r="C81" s="54" t="s">
        <v>142</v>
      </c>
      <c r="D81" s="53" t="s">
        <v>143</v>
      </c>
      <c r="E81" s="32">
        <v>206100</v>
      </c>
      <c r="F81" s="34">
        <v>0</v>
      </c>
      <c r="G81" s="34">
        <v>0</v>
      </c>
      <c r="H81" s="35">
        <v>0</v>
      </c>
      <c r="I81" s="36">
        <v>0</v>
      </c>
    </row>
    <row r="82" spans="1:9" ht="56.25" outlineLevel="1">
      <c r="A82" s="53" t="s">
        <v>109</v>
      </c>
      <c r="B82" s="53" t="s">
        <v>8</v>
      </c>
      <c r="C82" s="54" t="s">
        <v>144</v>
      </c>
      <c r="D82" s="53" t="s">
        <v>145</v>
      </c>
      <c r="E82" s="32">
        <v>1373300</v>
      </c>
      <c r="F82" s="40">
        <v>0</v>
      </c>
      <c r="G82" s="40">
        <v>0</v>
      </c>
      <c r="H82" s="48">
        <v>0</v>
      </c>
      <c r="I82" s="49">
        <v>0</v>
      </c>
    </row>
    <row r="83" spans="1:9" ht="12.75">
      <c r="A83" s="8" t="s">
        <v>29</v>
      </c>
      <c r="B83" s="9"/>
      <c r="C83" s="10"/>
      <c r="D83" s="55"/>
      <c r="E83" s="11">
        <v>300000</v>
      </c>
      <c r="F83" s="25">
        <v>0</v>
      </c>
      <c r="G83" s="11">
        <v>0</v>
      </c>
      <c r="H83" s="24">
        <v>0</v>
      </c>
      <c r="I83" s="31">
        <v>0</v>
      </c>
    </row>
    <row r="84" spans="1:9" ht="67.5" outlineLevel="1">
      <c r="A84" s="53" t="s">
        <v>29</v>
      </c>
      <c r="B84" s="53" t="s">
        <v>109</v>
      </c>
      <c r="C84" s="54" t="s">
        <v>146</v>
      </c>
      <c r="D84" s="53" t="s">
        <v>147</v>
      </c>
      <c r="E84" s="32">
        <v>300000</v>
      </c>
      <c r="F84" s="41">
        <v>0</v>
      </c>
      <c r="G84" s="41">
        <v>0</v>
      </c>
      <c r="H84" s="42">
        <v>0</v>
      </c>
      <c r="I84" s="43">
        <v>0</v>
      </c>
    </row>
    <row r="85" spans="1:9" ht="12.75">
      <c r="A85" s="8" t="s">
        <v>34</v>
      </c>
      <c r="B85" s="9"/>
      <c r="C85" s="10"/>
      <c r="D85" s="55"/>
      <c r="E85" s="11">
        <v>160844347.82</v>
      </c>
      <c r="F85" s="25">
        <v>35649909.01</v>
      </c>
      <c r="G85" s="11">
        <f>G86+G87+G88+G89+G90+G91+G92+G93+G94+G95+G96+G97+G98+G99+G100+G101+G102+G103+G104+G105+G106+G107+G108+G109+G110+G111</f>
        <v>35649909.010000005</v>
      </c>
      <c r="H85" s="23">
        <f>G85*100/E85</f>
        <v>22.164228642896184</v>
      </c>
      <c r="I85" s="31">
        <f>G85*100/F85</f>
        <v>100.00000000000001</v>
      </c>
    </row>
    <row r="86" spans="1:9" ht="45" outlineLevel="1">
      <c r="A86" s="53" t="s">
        <v>34</v>
      </c>
      <c r="B86" s="53" t="s">
        <v>4</v>
      </c>
      <c r="C86" s="54" t="s">
        <v>148</v>
      </c>
      <c r="D86" s="53" t="s">
        <v>149</v>
      </c>
      <c r="E86" s="32">
        <v>3586521</v>
      </c>
      <c r="F86" s="33">
        <v>0</v>
      </c>
      <c r="G86" s="34">
        <v>0</v>
      </c>
      <c r="H86" s="35">
        <v>0</v>
      </c>
      <c r="I86" s="36">
        <v>0</v>
      </c>
    </row>
    <row r="87" spans="1:9" ht="21.75" customHeight="1" outlineLevel="1">
      <c r="A87" s="53" t="s">
        <v>34</v>
      </c>
      <c r="B87" s="53" t="s">
        <v>4</v>
      </c>
      <c r="C87" s="54" t="s">
        <v>150</v>
      </c>
      <c r="D87" s="53" t="s">
        <v>151</v>
      </c>
      <c r="E87" s="32">
        <v>81000</v>
      </c>
      <c r="F87" s="32">
        <v>0</v>
      </c>
      <c r="G87" s="34">
        <v>0</v>
      </c>
      <c r="H87" s="35">
        <v>0</v>
      </c>
      <c r="I87" s="36">
        <v>0</v>
      </c>
    </row>
    <row r="88" spans="1:9" ht="67.5" outlineLevel="1">
      <c r="A88" s="53" t="s">
        <v>34</v>
      </c>
      <c r="B88" s="53" t="s">
        <v>4</v>
      </c>
      <c r="C88" s="54" t="s">
        <v>152</v>
      </c>
      <c r="D88" s="53" t="s">
        <v>153</v>
      </c>
      <c r="E88" s="32">
        <v>1650000</v>
      </c>
      <c r="F88" s="32">
        <v>0</v>
      </c>
      <c r="G88" s="34">
        <v>0</v>
      </c>
      <c r="H88" s="35">
        <v>0</v>
      </c>
      <c r="I88" s="36">
        <v>0</v>
      </c>
    </row>
    <row r="89" spans="1:9" ht="23.25" customHeight="1" outlineLevel="1">
      <c r="A89" s="53" t="s">
        <v>34</v>
      </c>
      <c r="B89" s="53" t="s">
        <v>4</v>
      </c>
      <c r="C89" s="54" t="s">
        <v>154</v>
      </c>
      <c r="D89" s="53" t="s">
        <v>155</v>
      </c>
      <c r="E89" s="32">
        <v>6286900</v>
      </c>
      <c r="F89" s="32">
        <v>0</v>
      </c>
      <c r="G89" s="34">
        <v>0</v>
      </c>
      <c r="H89" s="35">
        <v>0</v>
      </c>
      <c r="I89" s="36">
        <v>0</v>
      </c>
    </row>
    <row r="90" spans="1:9" ht="22.5" outlineLevel="1">
      <c r="A90" s="53" t="s">
        <v>34</v>
      </c>
      <c r="B90" s="53" t="s">
        <v>4</v>
      </c>
      <c r="C90" s="54" t="s">
        <v>156</v>
      </c>
      <c r="D90" s="53" t="s">
        <v>157</v>
      </c>
      <c r="E90" s="32">
        <v>2096000</v>
      </c>
      <c r="F90" s="32">
        <v>0</v>
      </c>
      <c r="G90" s="34">
        <v>0</v>
      </c>
      <c r="H90" s="35">
        <v>0</v>
      </c>
      <c r="I90" s="47">
        <v>0</v>
      </c>
    </row>
    <row r="91" spans="1:9" ht="22.5" outlineLevel="1">
      <c r="A91" s="53" t="s">
        <v>34</v>
      </c>
      <c r="B91" s="53" t="s">
        <v>4</v>
      </c>
      <c r="C91" s="54" t="s">
        <v>158</v>
      </c>
      <c r="D91" s="53" t="s">
        <v>159</v>
      </c>
      <c r="E91" s="32">
        <v>54270</v>
      </c>
      <c r="F91" s="32">
        <v>0</v>
      </c>
      <c r="G91" s="34">
        <v>0</v>
      </c>
      <c r="H91" s="35">
        <v>0</v>
      </c>
      <c r="I91" s="36">
        <v>0</v>
      </c>
    </row>
    <row r="92" spans="1:9" ht="56.25" outlineLevel="1">
      <c r="A92" s="53" t="s">
        <v>34</v>
      </c>
      <c r="B92" s="53" t="s">
        <v>4</v>
      </c>
      <c r="C92" s="54" t="s">
        <v>160</v>
      </c>
      <c r="D92" s="53" t="s">
        <v>161</v>
      </c>
      <c r="E92" s="32">
        <v>23112248.82</v>
      </c>
      <c r="F92" s="32">
        <v>6011930</v>
      </c>
      <c r="G92" s="34">
        <v>6011930</v>
      </c>
      <c r="H92" s="35">
        <f>G92*100/E92</f>
        <v>26.011878146611267</v>
      </c>
      <c r="I92" s="36">
        <f>G92*100/F92</f>
        <v>100</v>
      </c>
    </row>
    <row r="93" spans="1:9" ht="45" outlineLevel="1">
      <c r="A93" s="53" t="s">
        <v>34</v>
      </c>
      <c r="B93" s="53" t="s">
        <v>4</v>
      </c>
      <c r="C93" s="54" t="s">
        <v>12</v>
      </c>
      <c r="D93" s="53" t="s">
        <v>13</v>
      </c>
      <c r="E93" s="32">
        <v>42700</v>
      </c>
      <c r="F93" s="32">
        <v>8545.92</v>
      </c>
      <c r="G93" s="34">
        <v>8545.92</v>
      </c>
      <c r="H93" s="35">
        <f>G93*100/E93</f>
        <v>20.013864168618266</v>
      </c>
      <c r="I93" s="36">
        <f>G93*100/F93</f>
        <v>100</v>
      </c>
    </row>
    <row r="94" spans="1:9" ht="68.25" customHeight="1" outlineLevel="1">
      <c r="A94" s="53" t="s">
        <v>34</v>
      </c>
      <c r="B94" s="53" t="s">
        <v>4</v>
      </c>
      <c r="C94" s="54" t="s">
        <v>162</v>
      </c>
      <c r="D94" s="53" t="s">
        <v>163</v>
      </c>
      <c r="E94" s="32">
        <v>31043200</v>
      </c>
      <c r="F94" s="32">
        <v>7345800</v>
      </c>
      <c r="G94" s="34">
        <v>7345800</v>
      </c>
      <c r="H94" s="35">
        <f>G94*100/E94</f>
        <v>23.663153283166682</v>
      </c>
      <c r="I94" s="36">
        <f>G94*100/F94</f>
        <v>100</v>
      </c>
    </row>
    <row r="95" spans="1:9" ht="22.5" outlineLevel="1">
      <c r="A95" s="53" t="s">
        <v>34</v>
      </c>
      <c r="B95" s="53" t="s">
        <v>4</v>
      </c>
      <c r="C95" s="54" t="s">
        <v>14</v>
      </c>
      <c r="D95" s="53" t="s">
        <v>15</v>
      </c>
      <c r="E95" s="32">
        <v>1080400</v>
      </c>
      <c r="F95" s="32">
        <v>196400</v>
      </c>
      <c r="G95" s="34">
        <v>196400</v>
      </c>
      <c r="H95" s="35">
        <f>G95*100/E95</f>
        <v>18.178452425027768</v>
      </c>
      <c r="I95" s="36">
        <f>G95*100/F95</f>
        <v>100</v>
      </c>
    </row>
    <row r="96" spans="1:9" ht="45" outlineLevel="1">
      <c r="A96" s="53" t="s">
        <v>34</v>
      </c>
      <c r="B96" s="53" t="s">
        <v>5</v>
      </c>
      <c r="C96" s="54" t="s">
        <v>148</v>
      </c>
      <c r="D96" s="53" t="s">
        <v>149</v>
      </c>
      <c r="E96" s="32">
        <v>502109</v>
      </c>
      <c r="F96" s="38">
        <v>0</v>
      </c>
      <c r="G96" s="37">
        <v>0</v>
      </c>
      <c r="H96" s="44">
        <v>0</v>
      </c>
      <c r="I96" s="45">
        <v>0</v>
      </c>
    </row>
    <row r="97" spans="1:9" ht="22.5" customHeight="1" outlineLevel="1">
      <c r="A97" s="53" t="s">
        <v>34</v>
      </c>
      <c r="B97" s="53" t="s">
        <v>5</v>
      </c>
      <c r="C97" s="54" t="s">
        <v>150</v>
      </c>
      <c r="D97" s="53" t="s">
        <v>151</v>
      </c>
      <c r="E97" s="32">
        <v>222991</v>
      </c>
      <c r="F97" s="32">
        <v>0</v>
      </c>
      <c r="G97" s="32">
        <v>0</v>
      </c>
      <c r="H97" s="46">
        <v>0</v>
      </c>
      <c r="I97" s="47">
        <v>0</v>
      </c>
    </row>
    <row r="98" spans="1:9" ht="22.5" outlineLevel="1">
      <c r="A98" s="53" t="s">
        <v>34</v>
      </c>
      <c r="B98" s="53" t="s">
        <v>5</v>
      </c>
      <c r="C98" s="54" t="s">
        <v>158</v>
      </c>
      <c r="D98" s="53" t="s">
        <v>159</v>
      </c>
      <c r="E98" s="32">
        <v>78570</v>
      </c>
      <c r="F98" s="32">
        <v>0</v>
      </c>
      <c r="G98" s="34">
        <v>0</v>
      </c>
      <c r="H98" s="35">
        <v>0</v>
      </c>
      <c r="I98" s="36">
        <v>0</v>
      </c>
    </row>
    <row r="99" spans="1:9" ht="78.75" outlineLevel="1">
      <c r="A99" s="53" t="s">
        <v>34</v>
      </c>
      <c r="B99" s="53" t="s">
        <v>5</v>
      </c>
      <c r="C99" s="54" t="s">
        <v>164</v>
      </c>
      <c r="D99" s="53" t="s">
        <v>165</v>
      </c>
      <c r="E99" s="32">
        <v>18832650</v>
      </c>
      <c r="F99" s="34">
        <v>4671000</v>
      </c>
      <c r="G99" s="34">
        <v>4671000</v>
      </c>
      <c r="H99" s="35">
        <f aca="true" t="shared" si="2" ref="H99:H106">G99*100/E99</f>
        <v>24.802669831383263</v>
      </c>
      <c r="I99" s="36">
        <f aca="true" t="shared" si="3" ref="I99:I106">G99*100/F99</f>
        <v>100</v>
      </c>
    </row>
    <row r="100" spans="1:9" ht="78" customHeight="1" outlineLevel="1">
      <c r="A100" s="53" t="s">
        <v>34</v>
      </c>
      <c r="B100" s="53" t="s">
        <v>5</v>
      </c>
      <c r="C100" s="54" t="s">
        <v>166</v>
      </c>
      <c r="D100" s="53" t="s">
        <v>167</v>
      </c>
      <c r="E100" s="32">
        <v>33476500</v>
      </c>
      <c r="F100" s="34">
        <v>8535900</v>
      </c>
      <c r="G100" s="34">
        <v>8535900</v>
      </c>
      <c r="H100" s="35">
        <f t="shared" si="2"/>
        <v>25.498185294161576</v>
      </c>
      <c r="I100" s="36">
        <f t="shared" si="3"/>
        <v>100</v>
      </c>
    </row>
    <row r="101" spans="1:9" ht="33.75" outlineLevel="1">
      <c r="A101" s="53" t="s">
        <v>34</v>
      </c>
      <c r="B101" s="53" t="s">
        <v>5</v>
      </c>
      <c r="C101" s="54" t="s">
        <v>168</v>
      </c>
      <c r="D101" s="53" t="s">
        <v>169</v>
      </c>
      <c r="E101" s="32">
        <v>1236800</v>
      </c>
      <c r="F101" s="32">
        <v>309198</v>
      </c>
      <c r="G101" s="37">
        <v>309198</v>
      </c>
      <c r="H101" s="35">
        <f t="shared" si="2"/>
        <v>24.9998382923674</v>
      </c>
      <c r="I101" s="36">
        <f t="shared" si="3"/>
        <v>100</v>
      </c>
    </row>
    <row r="102" spans="1:9" ht="22.5" outlineLevel="1">
      <c r="A102" s="53" t="s">
        <v>34</v>
      </c>
      <c r="B102" s="53" t="s">
        <v>5</v>
      </c>
      <c r="C102" s="54" t="s">
        <v>16</v>
      </c>
      <c r="D102" s="53" t="s">
        <v>15</v>
      </c>
      <c r="E102" s="32">
        <v>1336900</v>
      </c>
      <c r="F102" s="32">
        <v>320800</v>
      </c>
      <c r="G102" s="32">
        <v>320800</v>
      </c>
      <c r="H102" s="35">
        <f t="shared" si="2"/>
        <v>23.995811205026556</v>
      </c>
      <c r="I102" s="36">
        <f t="shared" si="3"/>
        <v>100</v>
      </c>
    </row>
    <row r="103" spans="1:9" ht="33.75" customHeight="1" outlineLevel="1">
      <c r="A103" s="53" t="s">
        <v>34</v>
      </c>
      <c r="B103" s="53" t="s">
        <v>5</v>
      </c>
      <c r="C103" s="54" t="s">
        <v>170</v>
      </c>
      <c r="D103" s="53" t="s">
        <v>171</v>
      </c>
      <c r="E103" s="32">
        <v>500000</v>
      </c>
      <c r="F103" s="32">
        <v>0</v>
      </c>
      <c r="G103" s="32">
        <v>0</v>
      </c>
      <c r="H103" s="46">
        <v>0</v>
      </c>
      <c r="I103" s="47">
        <v>0</v>
      </c>
    </row>
    <row r="104" spans="1:9" ht="21.75" customHeight="1" outlineLevel="1">
      <c r="A104" s="53" t="s">
        <v>34</v>
      </c>
      <c r="B104" s="53" t="s">
        <v>8</v>
      </c>
      <c r="C104" s="54" t="s">
        <v>150</v>
      </c>
      <c r="D104" s="53" t="s">
        <v>151</v>
      </c>
      <c r="E104" s="32">
        <v>363400</v>
      </c>
      <c r="F104" s="32">
        <v>363400</v>
      </c>
      <c r="G104" s="34">
        <v>363400</v>
      </c>
      <c r="H104" s="35">
        <f t="shared" si="2"/>
        <v>100</v>
      </c>
      <c r="I104" s="36">
        <f t="shared" si="3"/>
        <v>100</v>
      </c>
    </row>
    <row r="105" spans="1:9" ht="22.5" outlineLevel="1">
      <c r="A105" s="53" t="s">
        <v>34</v>
      </c>
      <c r="B105" s="53" t="s">
        <v>8</v>
      </c>
      <c r="C105" s="54" t="s">
        <v>158</v>
      </c>
      <c r="D105" s="53" t="s">
        <v>159</v>
      </c>
      <c r="E105" s="32">
        <v>48231</v>
      </c>
      <c r="F105" s="32">
        <v>0</v>
      </c>
      <c r="G105" s="34">
        <v>0</v>
      </c>
      <c r="H105" s="35">
        <v>0</v>
      </c>
      <c r="I105" s="47">
        <v>0</v>
      </c>
    </row>
    <row r="106" spans="1:9" ht="56.25" outlineLevel="1">
      <c r="A106" s="53" t="s">
        <v>34</v>
      </c>
      <c r="B106" s="53" t="s">
        <v>8</v>
      </c>
      <c r="C106" s="54" t="s">
        <v>172</v>
      </c>
      <c r="D106" s="53" t="s">
        <v>173</v>
      </c>
      <c r="E106" s="32">
        <v>31667007</v>
      </c>
      <c r="F106" s="32">
        <v>7886935.09</v>
      </c>
      <c r="G106" s="34">
        <v>7886935.09</v>
      </c>
      <c r="H106" s="35">
        <f t="shared" si="2"/>
        <v>24.905843138254273</v>
      </c>
      <c r="I106" s="36">
        <f t="shared" si="3"/>
        <v>100</v>
      </c>
    </row>
    <row r="107" spans="1:9" ht="45" outlineLevel="1">
      <c r="A107" s="53" t="s">
        <v>34</v>
      </c>
      <c r="B107" s="53" t="s">
        <v>34</v>
      </c>
      <c r="C107" s="54" t="s">
        <v>174</v>
      </c>
      <c r="D107" s="53" t="s">
        <v>175</v>
      </c>
      <c r="E107" s="32">
        <v>1650000</v>
      </c>
      <c r="F107" s="34">
        <v>0</v>
      </c>
      <c r="G107" s="34">
        <v>0</v>
      </c>
      <c r="H107" s="35">
        <v>0</v>
      </c>
      <c r="I107" s="36">
        <v>0</v>
      </c>
    </row>
    <row r="108" spans="1:9" ht="33.75" outlineLevel="1">
      <c r="A108" s="53" t="s">
        <v>34</v>
      </c>
      <c r="B108" s="53" t="s">
        <v>34</v>
      </c>
      <c r="C108" s="54" t="s">
        <v>176</v>
      </c>
      <c r="D108" s="53" t="s">
        <v>177</v>
      </c>
      <c r="E108" s="32">
        <v>1622800</v>
      </c>
      <c r="F108" s="32">
        <v>0</v>
      </c>
      <c r="G108" s="37">
        <v>0</v>
      </c>
      <c r="H108" s="44">
        <v>0</v>
      </c>
      <c r="I108" s="45">
        <v>0</v>
      </c>
    </row>
    <row r="109" spans="1:9" ht="45" outlineLevel="1">
      <c r="A109" s="53" t="s">
        <v>34</v>
      </c>
      <c r="B109" s="53" t="s">
        <v>55</v>
      </c>
      <c r="C109" s="54" t="s">
        <v>178</v>
      </c>
      <c r="D109" s="53" t="s">
        <v>179</v>
      </c>
      <c r="E109" s="32">
        <v>40000</v>
      </c>
      <c r="F109" s="32">
        <v>0</v>
      </c>
      <c r="G109" s="32">
        <v>0</v>
      </c>
      <c r="H109" s="46">
        <v>0</v>
      </c>
      <c r="I109" s="47">
        <v>0</v>
      </c>
    </row>
    <row r="110" spans="1:9" ht="22.5" outlineLevel="1">
      <c r="A110" s="53" t="s">
        <v>34</v>
      </c>
      <c r="B110" s="53" t="s">
        <v>55</v>
      </c>
      <c r="C110" s="54" t="s">
        <v>180</v>
      </c>
      <c r="D110" s="53" t="s">
        <v>181</v>
      </c>
      <c r="E110" s="32">
        <v>136050</v>
      </c>
      <c r="F110" s="32">
        <v>0</v>
      </c>
      <c r="G110" s="34">
        <v>0</v>
      </c>
      <c r="H110" s="35">
        <v>0</v>
      </c>
      <c r="I110" s="36">
        <v>0</v>
      </c>
    </row>
    <row r="111" spans="1:9" ht="22.5" outlineLevel="1">
      <c r="A111" s="53" t="s">
        <v>34</v>
      </c>
      <c r="B111" s="53" t="s">
        <v>55</v>
      </c>
      <c r="C111" s="54" t="s">
        <v>182</v>
      </c>
      <c r="D111" s="53" t="s">
        <v>183</v>
      </c>
      <c r="E111" s="32">
        <v>97100</v>
      </c>
      <c r="F111" s="32">
        <v>0</v>
      </c>
      <c r="G111" s="40">
        <v>0</v>
      </c>
      <c r="H111" s="48">
        <v>0</v>
      </c>
      <c r="I111" s="49">
        <v>0</v>
      </c>
    </row>
    <row r="112" spans="1:9" ht="12.75">
      <c r="A112" s="8" t="s">
        <v>184</v>
      </c>
      <c r="B112" s="9"/>
      <c r="C112" s="10"/>
      <c r="D112" s="55"/>
      <c r="E112" s="11">
        <v>14917254.1</v>
      </c>
      <c r="F112" s="11">
        <v>3812804.66</v>
      </c>
      <c r="G112" s="11">
        <f>G113+G114+G115+G116+G117+G118+G119+G120+G121</f>
        <v>3812804.66</v>
      </c>
      <c r="H112" s="24">
        <f>G112*100/E112</f>
        <v>25.55969506479078</v>
      </c>
      <c r="I112" s="31">
        <f>G112*100/F112</f>
        <v>100</v>
      </c>
    </row>
    <row r="113" spans="1:9" ht="33.75" outlineLevel="1">
      <c r="A113" s="53" t="s">
        <v>184</v>
      </c>
      <c r="B113" s="53" t="s">
        <v>4</v>
      </c>
      <c r="C113" s="54" t="s">
        <v>185</v>
      </c>
      <c r="D113" s="53" t="s">
        <v>186</v>
      </c>
      <c r="E113" s="32">
        <v>40000</v>
      </c>
      <c r="F113" s="32">
        <v>0</v>
      </c>
      <c r="G113" s="34">
        <v>0</v>
      </c>
      <c r="H113" s="35">
        <v>0</v>
      </c>
      <c r="I113" s="51">
        <v>0</v>
      </c>
    </row>
    <row r="114" spans="1:9" ht="101.25" outlineLevel="1">
      <c r="A114" s="53" t="s">
        <v>184</v>
      </c>
      <c r="B114" s="53" t="s">
        <v>4</v>
      </c>
      <c r="C114" s="54" t="s">
        <v>187</v>
      </c>
      <c r="D114" s="56" t="s">
        <v>188</v>
      </c>
      <c r="E114" s="32">
        <v>30000</v>
      </c>
      <c r="F114" s="32">
        <v>0</v>
      </c>
      <c r="G114" s="37">
        <v>0</v>
      </c>
      <c r="H114" s="44">
        <v>0</v>
      </c>
      <c r="I114" s="45">
        <v>0</v>
      </c>
    </row>
    <row r="115" spans="1:9" ht="66" customHeight="1" outlineLevel="1">
      <c r="A115" s="53" t="s">
        <v>184</v>
      </c>
      <c r="B115" s="53" t="s">
        <v>4</v>
      </c>
      <c r="C115" s="54" t="s">
        <v>189</v>
      </c>
      <c r="D115" s="53" t="s">
        <v>190</v>
      </c>
      <c r="E115" s="32">
        <v>65000</v>
      </c>
      <c r="F115" s="32">
        <v>6000</v>
      </c>
      <c r="G115" s="32">
        <v>6000</v>
      </c>
      <c r="H115" s="46">
        <f>G115*100/E115</f>
        <v>9.23076923076923</v>
      </c>
      <c r="I115" s="47">
        <f>G115*100/F115</f>
        <v>100</v>
      </c>
    </row>
    <row r="116" spans="1:9" ht="22.5" outlineLevel="1">
      <c r="A116" s="53" t="s">
        <v>184</v>
      </c>
      <c r="B116" s="53" t="s">
        <v>4</v>
      </c>
      <c r="C116" s="54" t="s">
        <v>158</v>
      </c>
      <c r="D116" s="53" t="s">
        <v>159</v>
      </c>
      <c r="E116" s="32">
        <v>19440</v>
      </c>
      <c r="F116" s="32">
        <v>0</v>
      </c>
      <c r="G116" s="34">
        <v>0</v>
      </c>
      <c r="H116" s="35">
        <v>0</v>
      </c>
      <c r="I116" s="36">
        <v>0</v>
      </c>
    </row>
    <row r="117" spans="1:9" ht="22.5" outlineLevel="1">
      <c r="A117" s="53" t="s">
        <v>184</v>
      </c>
      <c r="B117" s="53" t="s">
        <v>4</v>
      </c>
      <c r="C117" s="54" t="s">
        <v>191</v>
      </c>
      <c r="D117" s="53" t="s">
        <v>192</v>
      </c>
      <c r="E117" s="32">
        <v>4244330</v>
      </c>
      <c r="F117" s="32">
        <v>1061082.56</v>
      </c>
      <c r="G117" s="34">
        <v>1061082.56</v>
      </c>
      <c r="H117" s="46">
        <f>G117*100/E117</f>
        <v>25.000001413650683</v>
      </c>
      <c r="I117" s="47">
        <f>G117*100/F117</f>
        <v>100</v>
      </c>
    </row>
    <row r="118" spans="1:9" ht="22.5" outlineLevel="1">
      <c r="A118" s="53" t="s">
        <v>184</v>
      </c>
      <c r="B118" s="53" t="s">
        <v>4</v>
      </c>
      <c r="C118" s="54" t="s">
        <v>193</v>
      </c>
      <c r="D118" s="53" t="s">
        <v>194</v>
      </c>
      <c r="E118" s="32">
        <v>1590722.1</v>
      </c>
      <c r="F118" s="32">
        <v>368722.1</v>
      </c>
      <c r="G118" s="34">
        <v>368722.1</v>
      </c>
      <c r="H118" s="46">
        <f>G118*100/E118</f>
        <v>23.17954217144528</v>
      </c>
      <c r="I118" s="47">
        <f>G118*100/F118</f>
        <v>100</v>
      </c>
    </row>
    <row r="119" spans="1:9" ht="12.75" outlineLevel="1">
      <c r="A119" s="53" t="s">
        <v>184</v>
      </c>
      <c r="B119" s="53" t="s">
        <v>4</v>
      </c>
      <c r="C119" s="54" t="s">
        <v>195</v>
      </c>
      <c r="D119" s="53" t="s">
        <v>196</v>
      </c>
      <c r="E119" s="32">
        <v>7662762</v>
      </c>
      <c r="F119" s="32">
        <v>1917000</v>
      </c>
      <c r="G119" s="32">
        <v>1917000</v>
      </c>
      <c r="H119" s="46">
        <f>G119*100/E119</f>
        <v>25.017089138355075</v>
      </c>
      <c r="I119" s="47">
        <f>G119*100/F119</f>
        <v>100</v>
      </c>
    </row>
    <row r="120" spans="1:9" ht="45" outlineLevel="1">
      <c r="A120" s="53" t="s">
        <v>184</v>
      </c>
      <c r="B120" s="53" t="s">
        <v>4</v>
      </c>
      <c r="C120" s="54" t="s">
        <v>197</v>
      </c>
      <c r="D120" s="53" t="s">
        <v>198</v>
      </c>
      <c r="E120" s="32">
        <v>500000</v>
      </c>
      <c r="F120" s="32">
        <v>460000</v>
      </c>
      <c r="G120" s="32">
        <v>460000</v>
      </c>
      <c r="H120" s="46">
        <f>G120*100/E120</f>
        <v>92</v>
      </c>
      <c r="I120" s="47">
        <f>G120*100/F120</f>
        <v>100</v>
      </c>
    </row>
    <row r="121" spans="1:9" ht="45" outlineLevel="1">
      <c r="A121" s="53" t="s">
        <v>184</v>
      </c>
      <c r="B121" s="53" t="s">
        <v>4</v>
      </c>
      <c r="C121" s="54" t="s">
        <v>199</v>
      </c>
      <c r="D121" s="53" t="s">
        <v>200</v>
      </c>
      <c r="E121" s="32">
        <v>765000</v>
      </c>
      <c r="F121" s="32">
        <v>0</v>
      </c>
      <c r="G121" s="40">
        <v>0</v>
      </c>
      <c r="H121" s="48">
        <v>0</v>
      </c>
      <c r="I121" s="49">
        <v>0</v>
      </c>
    </row>
    <row r="122" spans="1:9" ht="12.75">
      <c r="A122" s="8" t="s">
        <v>55</v>
      </c>
      <c r="B122" s="9"/>
      <c r="C122" s="10"/>
      <c r="D122" s="55"/>
      <c r="E122" s="11">
        <v>125500</v>
      </c>
      <c r="F122" s="11">
        <v>0</v>
      </c>
      <c r="G122" s="11">
        <v>0</v>
      </c>
      <c r="H122" s="24">
        <v>0</v>
      </c>
      <c r="I122" s="31">
        <v>0</v>
      </c>
    </row>
    <row r="123" spans="1:9" ht="56.25" outlineLevel="1">
      <c r="A123" s="53" t="s">
        <v>55</v>
      </c>
      <c r="B123" s="53" t="s">
        <v>34</v>
      </c>
      <c r="C123" s="54" t="s">
        <v>201</v>
      </c>
      <c r="D123" s="53" t="s">
        <v>202</v>
      </c>
      <c r="E123" s="32">
        <v>125500</v>
      </c>
      <c r="F123" s="32">
        <v>0</v>
      </c>
      <c r="G123" s="41">
        <v>0</v>
      </c>
      <c r="H123" s="42">
        <v>0</v>
      </c>
      <c r="I123" s="43">
        <v>0</v>
      </c>
    </row>
    <row r="124" spans="1:9" ht="12.75">
      <c r="A124" s="8" t="s">
        <v>60</v>
      </c>
      <c r="B124" s="9"/>
      <c r="C124" s="10"/>
      <c r="D124" s="55"/>
      <c r="E124" s="11">
        <v>12347520</v>
      </c>
      <c r="F124" s="11">
        <v>2260456.66</v>
      </c>
      <c r="G124" s="11">
        <f>G125+G126+G127+G128+G129+G130+G131+G132+G133+G134+G135+G136+G137+G138+G139+G140+G141+G142+G143</f>
        <v>2250846.8099999996</v>
      </c>
      <c r="H124" s="24">
        <f>G124*100/E124</f>
        <v>18.229140831519203</v>
      </c>
      <c r="I124" s="31">
        <f>G124*100/F124</f>
        <v>99.57487130056276</v>
      </c>
    </row>
    <row r="125" spans="1:9" ht="33.75" outlineLevel="1">
      <c r="A125" s="53" t="s">
        <v>60</v>
      </c>
      <c r="B125" s="53" t="s">
        <v>4</v>
      </c>
      <c r="C125" s="54" t="s">
        <v>203</v>
      </c>
      <c r="D125" s="53" t="s">
        <v>204</v>
      </c>
      <c r="E125" s="32">
        <v>262835</v>
      </c>
      <c r="F125" s="34">
        <v>67601.7</v>
      </c>
      <c r="G125" s="34">
        <v>67601.7</v>
      </c>
      <c r="H125" s="35">
        <f>G125*100/E125</f>
        <v>25.72020469115605</v>
      </c>
      <c r="I125" s="36">
        <f>G125*100/F125</f>
        <v>100</v>
      </c>
    </row>
    <row r="126" spans="1:9" ht="45" outlineLevel="1">
      <c r="A126" s="53" t="s">
        <v>60</v>
      </c>
      <c r="B126" s="53" t="s">
        <v>8</v>
      </c>
      <c r="C126" s="54" t="s">
        <v>12</v>
      </c>
      <c r="D126" s="53" t="s">
        <v>13</v>
      </c>
      <c r="E126" s="32">
        <v>41600</v>
      </c>
      <c r="F126" s="32">
        <v>10452.5</v>
      </c>
      <c r="G126" s="37">
        <v>10452.5</v>
      </c>
      <c r="H126" s="35">
        <f aca="true" t="shared" si="4" ref="H126:H138">G126*100/E126</f>
        <v>25.126201923076923</v>
      </c>
      <c r="I126" s="36">
        <f aca="true" t="shared" si="5" ref="I126:I138">G126*100/F126</f>
        <v>100</v>
      </c>
    </row>
    <row r="127" spans="1:9" ht="90" outlineLevel="1">
      <c r="A127" s="53" t="s">
        <v>60</v>
      </c>
      <c r="B127" s="53" t="s">
        <v>8</v>
      </c>
      <c r="C127" s="54" t="s">
        <v>205</v>
      </c>
      <c r="D127" s="53" t="s">
        <v>206</v>
      </c>
      <c r="E127" s="32">
        <v>1673900</v>
      </c>
      <c r="F127" s="32">
        <v>493260</v>
      </c>
      <c r="G127" s="32">
        <v>493260</v>
      </c>
      <c r="H127" s="35">
        <f t="shared" si="4"/>
        <v>29.467710138001074</v>
      </c>
      <c r="I127" s="36">
        <f t="shared" si="5"/>
        <v>100</v>
      </c>
    </row>
    <row r="128" spans="1:9" ht="22.5" outlineLevel="1">
      <c r="A128" s="53" t="s">
        <v>60</v>
      </c>
      <c r="B128" s="53" t="s">
        <v>8</v>
      </c>
      <c r="C128" s="54" t="s">
        <v>16</v>
      </c>
      <c r="D128" s="53" t="s">
        <v>15</v>
      </c>
      <c r="E128" s="32">
        <v>100000</v>
      </c>
      <c r="F128" s="34">
        <v>0</v>
      </c>
      <c r="G128" s="34">
        <v>0</v>
      </c>
      <c r="H128" s="35">
        <v>0</v>
      </c>
      <c r="I128" s="36">
        <v>0</v>
      </c>
    </row>
    <row r="129" spans="1:9" ht="90" outlineLevel="1">
      <c r="A129" s="53" t="s">
        <v>60</v>
      </c>
      <c r="B129" s="53" t="s">
        <v>8</v>
      </c>
      <c r="C129" s="54" t="s">
        <v>207</v>
      </c>
      <c r="D129" s="53" t="s">
        <v>206</v>
      </c>
      <c r="E129" s="32">
        <v>1811900</v>
      </c>
      <c r="F129" s="32">
        <v>638170.59</v>
      </c>
      <c r="G129" s="34">
        <v>628560.74</v>
      </c>
      <c r="H129" s="35">
        <f t="shared" si="4"/>
        <v>34.69069705833655</v>
      </c>
      <c r="I129" s="36">
        <f t="shared" si="5"/>
        <v>98.49415655459774</v>
      </c>
    </row>
    <row r="130" spans="1:9" ht="78.75" outlineLevel="1">
      <c r="A130" s="53" t="s">
        <v>60</v>
      </c>
      <c r="B130" s="53" t="s">
        <v>8</v>
      </c>
      <c r="C130" s="54" t="s">
        <v>208</v>
      </c>
      <c r="D130" s="53" t="s">
        <v>209</v>
      </c>
      <c r="E130" s="32">
        <v>51100</v>
      </c>
      <c r="F130" s="32">
        <v>4871.66</v>
      </c>
      <c r="G130" s="34">
        <v>4871.66</v>
      </c>
      <c r="H130" s="35">
        <f t="shared" si="4"/>
        <v>9.53358121330724</v>
      </c>
      <c r="I130" s="36">
        <f t="shared" si="5"/>
        <v>100</v>
      </c>
    </row>
    <row r="131" spans="1:9" ht="67.5" outlineLevel="1">
      <c r="A131" s="53" t="s">
        <v>60</v>
      </c>
      <c r="B131" s="53" t="s">
        <v>8</v>
      </c>
      <c r="C131" s="54" t="s">
        <v>17</v>
      </c>
      <c r="D131" s="53" t="s">
        <v>18</v>
      </c>
      <c r="E131" s="32">
        <v>120000</v>
      </c>
      <c r="F131" s="32">
        <v>30000</v>
      </c>
      <c r="G131" s="37">
        <v>30000</v>
      </c>
      <c r="H131" s="35">
        <f t="shared" si="4"/>
        <v>25</v>
      </c>
      <c r="I131" s="36">
        <f t="shared" si="5"/>
        <v>100</v>
      </c>
    </row>
    <row r="132" spans="1:9" ht="90" outlineLevel="1">
      <c r="A132" s="53" t="s">
        <v>60</v>
      </c>
      <c r="B132" s="53" t="s">
        <v>8</v>
      </c>
      <c r="C132" s="54" t="s">
        <v>210</v>
      </c>
      <c r="D132" s="53" t="s">
        <v>206</v>
      </c>
      <c r="E132" s="32">
        <v>866500</v>
      </c>
      <c r="F132" s="32">
        <v>340552.06</v>
      </c>
      <c r="G132" s="32">
        <v>340552.06</v>
      </c>
      <c r="H132" s="35">
        <f t="shared" si="4"/>
        <v>39.30202654356607</v>
      </c>
      <c r="I132" s="36">
        <f t="shared" si="5"/>
        <v>100</v>
      </c>
    </row>
    <row r="133" spans="1:9" ht="78.75" outlineLevel="1">
      <c r="A133" s="53" t="s">
        <v>60</v>
      </c>
      <c r="B133" s="53" t="s">
        <v>8</v>
      </c>
      <c r="C133" s="54" t="s">
        <v>211</v>
      </c>
      <c r="D133" s="53" t="s">
        <v>209</v>
      </c>
      <c r="E133" s="32">
        <v>53770</v>
      </c>
      <c r="F133" s="32">
        <v>7654.88</v>
      </c>
      <c r="G133" s="34">
        <v>7654.88</v>
      </c>
      <c r="H133" s="35">
        <f t="shared" si="4"/>
        <v>14.236339966524085</v>
      </c>
      <c r="I133" s="36">
        <f t="shared" si="5"/>
        <v>100</v>
      </c>
    </row>
    <row r="134" spans="1:9" ht="56.25" outlineLevel="1">
      <c r="A134" s="53" t="s">
        <v>60</v>
      </c>
      <c r="B134" s="53" t="s">
        <v>8</v>
      </c>
      <c r="C134" s="54" t="s">
        <v>212</v>
      </c>
      <c r="D134" s="53" t="s">
        <v>213</v>
      </c>
      <c r="E134" s="32">
        <v>1009700</v>
      </c>
      <c r="F134" s="34">
        <v>165273.83</v>
      </c>
      <c r="G134" s="34">
        <v>165273.83</v>
      </c>
      <c r="H134" s="35">
        <f t="shared" si="4"/>
        <v>16.36860750718035</v>
      </c>
      <c r="I134" s="36">
        <f t="shared" si="5"/>
        <v>100</v>
      </c>
    </row>
    <row r="135" spans="1:9" ht="45" customHeight="1" outlineLevel="1">
      <c r="A135" s="53" t="s">
        <v>60</v>
      </c>
      <c r="B135" s="53" t="s">
        <v>8</v>
      </c>
      <c r="C135" s="54" t="s">
        <v>214</v>
      </c>
      <c r="D135" s="53" t="s">
        <v>215</v>
      </c>
      <c r="E135" s="32">
        <v>1015300</v>
      </c>
      <c r="F135" s="32">
        <v>152113.89</v>
      </c>
      <c r="G135" s="34">
        <v>152113.89</v>
      </c>
      <c r="H135" s="35">
        <f t="shared" si="4"/>
        <v>14.98216192258446</v>
      </c>
      <c r="I135" s="36">
        <f t="shared" si="5"/>
        <v>100</v>
      </c>
    </row>
    <row r="136" spans="1:9" ht="22.5" outlineLevel="1">
      <c r="A136" s="53" t="s">
        <v>60</v>
      </c>
      <c r="B136" s="53" t="s">
        <v>8</v>
      </c>
      <c r="C136" s="54" t="s">
        <v>216</v>
      </c>
      <c r="D136" s="53" t="s">
        <v>217</v>
      </c>
      <c r="E136" s="32">
        <v>87600</v>
      </c>
      <c r="F136" s="34">
        <v>12630</v>
      </c>
      <c r="G136" s="34">
        <v>12630</v>
      </c>
      <c r="H136" s="35">
        <f t="shared" si="4"/>
        <v>14.417808219178083</v>
      </c>
      <c r="I136" s="36">
        <f t="shared" si="5"/>
        <v>100</v>
      </c>
    </row>
    <row r="137" spans="1:9" ht="78.75" outlineLevel="1">
      <c r="A137" s="53" t="s">
        <v>60</v>
      </c>
      <c r="B137" s="53" t="s">
        <v>8</v>
      </c>
      <c r="C137" s="54" t="s">
        <v>218</v>
      </c>
      <c r="D137" s="53" t="s">
        <v>219</v>
      </c>
      <c r="E137" s="32">
        <v>111830</v>
      </c>
      <c r="F137" s="32">
        <v>49054.59</v>
      </c>
      <c r="G137" s="34">
        <v>49054.59</v>
      </c>
      <c r="H137" s="35">
        <f t="shared" si="4"/>
        <v>43.86532236430296</v>
      </c>
      <c r="I137" s="36">
        <f t="shared" si="5"/>
        <v>100.00000000000001</v>
      </c>
    </row>
    <row r="138" spans="1:9" ht="78.75" outlineLevel="1">
      <c r="A138" s="53" t="s">
        <v>60</v>
      </c>
      <c r="B138" s="53" t="s">
        <v>8</v>
      </c>
      <c r="C138" s="54" t="s">
        <v>220</v>
      </c>
      <c r="D138" s="53" t="s">
        <v>219</v>
      </c>
      <c r="E138" s="32">
        <v>69900</v>
      </c>
      <c r="F138" s="32">
        <v>34716.47</v>
      </c>
      <c r="G138" s="34">
        <v>34716.47</v>
      </c>
      <c r="H138" s="35">
        <f t="shared" si="4"/>
        <v>49.66590844062947</v>
      </c>
      <c r="I138" s="36">
        <f t="shared" si="5"/>
        <v>100</v>
      </c>
    </row>
    <row r="139" spans="1:9" ht="33.75" outlineLevel="1">
      <c r="A139" s="53" t="s">
        <v>60</v>
      </c>
      <c r="B139" s="53" t="s">
        <v>8</v>
      </c>
      <c r="C139" s="54" t="s">
        <v>221</v>
      </c>
      <c r="D139" s="53" t="s">
        <v>222</v>
      </c>
      <c r="E139" s="32">
        <v>989133</v>
      </c>
      <c r="F139" s="38">
        <v>0</v>
      </c>
      <c r="G139" s="37">
        <v>0</v>
      </c>
      <c r="H139" s="44">
        <v>0</v>
      </c>
      <c r="I139" s="45">
        <v>0</v>
      </c>
    </row>
    <row r="140" spans="1:9" ht="33.75" outlineLevel="1">
      <c r="A140" s="53" t="s">
        <v>60</v>
      </c>
      <c r="B140" s="53" t="s">
        <v>8</v>
      </c>
      <c r="C140" s="54" t="s">
        <v>223</v>
      </c>
      <c r="D140" s="53" t="s">
        <v>224</v>
      </c>
      <c r="E140" s="32">
        <v>2383802</v>
      </c>
      <c r="F140" s="32">
        <v>0</v>
      </c>
      <c r="G140" s="32">
        <v>0</v>
      </c>
      <c r="H140" s="46">
        <v>0</v>
      </c>
      <c r="I140" s="47">
        <v>0</v>
      </c>
    </row>
    <row r="141" spans="1:9" ht="45" outlineLevel="1">
      <c r="A141" s="53" t="s">
        <v>60</v>
      </c>
      <c r="B141" s="53" t="s">
        <v>8</v>
      </c>
      <c r="C141" s="54" t="s">
        <v>225</v>
      </c>
      <c r="D141" s="53" t="s">
        <v>226</v>
      </c>
      <c r="E141" s="32">
        <v>51500</v>
      </c>
      <c r="F141" s="34">
        <v>0</v>
      </c>
      <c r="G141" s="34">
        <v>0</v>
      </c>
      <c r="H141" s="35">
        <v>0</v>
      </c>
      <c r="I141" s="36">
        <v>0</v>
      </c>
    </row>
    <row r="142" spans="1:9" ht="45" outlineLevel="1">
      <c r="A142" s="53" t="s">
        <v>60</v>
      </c>
      <c r="B142" s="53" t="s">
        <v>8</v>
      </c>
      <c r="C142" s="54" t="s">
        <v>227</v>
      </c>
      <c r="D142" s="53" t="s">
        <v>228</v>
      </c>
      <c r="E142" s="32">
        <v>40350</v>
      </c>
      <c r="F142" s="34">
        <v>0</v>
      </c>
      <c r="G142" s="34">
        <v>0</v>
      </c>
      <c r="H142" s="35">
        <v>0</v>
      </c>
      <c r="I142" s="36">
        <v>0</v>
      </c>
    </row>
    <row r="143" spans="1:9" ht="66" customHeight="1" outlineLevel="1">
      <c r="A143" s="53" t="s">
        <v>60</v>
      </c>
      <c r="B143" s="53" t="s">
        <v>11</v>
      </c>
      <c r="C143" s="54" t="s">
        <v>19</v>
      </c>
      <c r="D143" s="53" t="s">
        <v>20</v>
      </c>
      <c r="E143" s="32">
        <v>1606800</v>
      </c>
      <c r="F143" s="39">
        <v>254104.49</v>
      </c>
      <c r="G143" s="40">
        <v>254104.49</v>
      </c>
      <c r="H143" s="35">
        <f>G143*100/E143</f>
        <v>15.814319765994524</v>
      </c>
      <c r="I143" s="36">
        <f>G143*100/F143</f>
        <v>100</v>
      </c>
    </row>
    <row r="144" spans="1:9" ht="12.75">
      <c r="A144" s="8" t="s">
        <v>37</v>
      </c>
      <c r="B144" s="9"/>
      <c r="C144" s="10"/>
      <c r="D144" s="55"/>
      <c r="E144" s="11">
        <v>4753403.55</v>
      </c>
      <c r="F144" s="11">
        <v>389920</v>
      </c>
      <c r="G144" s="11">
        <f>G145+G146+G147+G148+G149+G150</f>
        <v>221920</v>
      </c>
      <c r="H144" s="24">
        <f>G144*100/E144</f>
        <v>4.668654736877958</v>
      </c>
      <c r="I144" s="31">
        <f>G144*100/F144</f>
        <v>56.91423881821912</v>
      </c>
    </row>
    <row r="145" spans="1:9" ht="12.75" outlineLevel="1">
      <c r="A145" s="53" t="s">
        <v>37</v>
      </c>
      <c r="B145" s="53" t="s">
        <v>4</v>
      </c>
      <c r="C145" s="54" t="s">
        <v>229</v>
      </c>
      <c r="D145" s="53" t="s">
        <v>230</v>
      </c>
      <c r="E145" s="32">
        <v>321400</v>
      </c>
      <c r="F145" s="32">
        <v>116920</v>
      </c>
      <c r="G145" s="34">
        <v>116920</v>
      </c>
      <c r="H145" s="35">
        <f>G145*100/E145</f>
        <v>36.37834474175482</v>
      </c>
      <c r="I145" s="36">
        <f>G145*100/F145</f>
        <v>100</v>
      </c>
    </row>
    <row r="146" spans="1:9" ht="12.75" outlineLevel="1">
      <c r="A146" s="53" t="s">
        <v>37</v>
      </c>
      <c r="B146" s="53" t="s">
        <v>4</v>
      </c>
      <c r="C146" s="54" t="s">
        <v>231</v>
      </c>
      <c r="D146" s="53" t="s">
        <v>230</v>
      </c>
      <c r="E146" s="32">
        <v>185000</v>
      </c>
      <c r="F146" s="32">
        <v>132000</v>
      </c>
      <c r="G146" s="34">
        <v>105000</v>
      </c>
      <c r="H146" s="35">
        <f>G146*100/E146</f>
        <v>56.75675675675676</v>
      </c>
      <c r="I146" s="36">
        <f>G146*100/F146</f>
        <v>79.54545454545455</v>
      </c>
    </row>
    <row r="147" spans="1:9" ht="67.5" outlineLevel="1">
      <c r="A147" s="53" t="s">
        <v>37</v>
      </c>
      <c r="B147" s="53" t="s">
        <v>4</v>
      </c>
      <c r="C147" s="54" t="s">
        <v>232</v>
      </c>
      <c r="D147" s="53" t="s">
        <v>233</v>
      </c>
      <c r="E147" s="32">
        <v>150000</v>
      </c>
      <c r="F147" s="32">
        <v>0</v>
      </c>
      <c r="G147" s="37">
        <v>0</v>
      </c>
      <c r="H147" s="44">
        <v>0</v>
      </c>
      <c r="I147" s="45">
        <v>0</v>
      </c>
    </row>
    <row r="148" spans="1:9" ht="56.25" outlineLevel="1">
      <c r="A148" s="53" t="s">
        <v>37</v>
      </c>
      <c r="B148" s="53" t="s">
        <v>4</v>
      </c>
      <c r="C148" s="54" t="s">
        <v>234</v>
      </c>
      <c r="D148" s="53" t="s">
        <v>235</v>
      </c>
      <c r="E148" s="32">
        <v>397003.55</v>
      </c>
      <c r="F148" s="32">
        <v>0</v>
      </c>
      <c r="G148" s="38">
        <v>0</v>
      </c>
      <c r="H148" s="52">
        <v>0</v>
      </c>
      <c r="I148" s="50">
        <v>0</v>
      </c>
    </row>
    <row r="149" spans="1:9" ht="45" outlineLevel="1">
      <c r="A149" s="53" t="s">
        <v>37</v>
      </c>
      <c r="B149" s="53" t="s">
        <v>4</v>
      </c>
      <c r="C149" s="54" t="s">
        <v>236</v>
      </c>
      <c r="D149" s="53" t="s">
        <v>237</v>
      </c>
      <c r="E149" s="32">
        <v>3680000</v>
      </c>
      <c r="F149" s="32">
        <v>141000</v>
      </c>
      <c r="G149" s="32">
        <v>0</v>
      </c>
      <c r="H149" s="46">
        <v>0</v>
      </c>
      <c r="I149" s="47">
        <v>0</v>
      </c>
    </row>
    <row r="150" spans="1:9" ht="67.5" outlineLevel="1">
      <c r="A150" s="53" t="s">
        <v>37</v>
      </c>
      <c r="B150" s="53" t="s">
        <v>4</v>
      </c>
      <c r="C150" s="54" t="s">
        <v>238</v>
      </c>
      <c r="D150" s="53" t="s">
        <v>239</v>
      </c>
      <c r="E150" s="32">
        <v>20000</v>
      </c>
      <c r="F150" s="40">
        <v>0</v>
      </c>
      <c r="G150" s="40">
        <v>0</v>
      </c>
      <c r="H150" s="48">
        <v>0</v>
      </c>
      <c r="I150" s="49">
        <v>0</v>
      </c>
    </row>
    <row r="151" spans="1:9" ht="12.75">
      <c r="A151" s="8" t="s">
        <v>94</v>
      </c>
      <c r="B151" s="9"/>
      <c r="C151" s="10"/>
      <c r="D151" s="55"/>
      <c r="E151" s="11">
        <v>453800</v>
      </c>
      <c r="F151" s="19">
        <v>84116</v>
      </c>
      <c r="G151" s="22">
        <f>G152</f>
        <v>81706</v>
      </c>
      <c r="H151" s="24">
        <f>G151*100/E151</f>
        <v>18.004847950639046</v>
      </c>
      <c r="I151" s="31">
        <f>G151*100/F151</f>
        <v>97.13490893527985</v>
      </c>
    </row>
    <row r="152" spans="1:9" ht="21.75" customHeight="1" outlineLevel="1">
      <c r="A152" s="53" t="s">
        <v>94</v>
      </c>
      <c r="B152" s="53" t="s">
        <v>11</v>
      </c>
      <c r="C152" s="54" t="s">
        <v>240</v>
      </c>
      <c r="D152" s="53" t="s">
        <v>241</v>
      </c>
      <c r="E152" s="32">
        <v>373800</v>
      </c>
      <c r="F152" s="32">
        <v>84116</v>
      </c>
      <c r="G152" s="34">
        <v>81706</v>
      </c>
      <c r="H152" s="35">
        <f>G152*100/E152</f>
        <v>21.85821294810059</v>
      </c>
      <c r="I152" s="36">
        <f>G152*100/F152</f>
        <v>97.13490893527985</v>
      </c>
    </row>
    <row r="153" spans="1:9" ht="56.25" outlineLevel="1">
      <c r="A153" s="53" t="s">
        <v>94</v>
      </c>
      <c r="B153" s="53" t="s">
        <v>11</v>
      </c>
      <c r="C153" s="54" t="s">
        <v>242</v>
      </c>
      <c r="D153" s="53" t="s">
        <v>243</v>
      </c>
      <c r="E153" s="32">
        <v>80000</v>
      </c>
      <c r="F153" s="32">
        <v>0</v>
      </c>
      <c r="G153" s="40">
        <v>0</v>
      </c>
      <c r="H153" s="48">
        <v>0</v>
      </c>
      <c r="I153" s="49">
        <v>0</v>
      </c>
    </row>
    <row r="154" spans="1:9" ht="12.75">
      <c r="A154" s="12" t="s">
        <v>244</v>
      </c>
      <c r="B154" s="13"/>
      <c r="C154" s="14"/>
      <c r="D154" s="13"/>
      <c r="E154" s="15">
        <v>280302852.46</v>
      </c>
      <c r="F154" s="15">
        <v>52540376.76</v>
      </c>
      <c r="G154" s="15">
        <f>G13+G35+G37+G49+G64+G83+G85+G112+G122+G124+G144+G151</f>
        <v>51831166.61</v>
      </c>
      <c r="H154" s="26">
        <f>G154*100/E154</f>
        <v>18.491130630715382</v>
      </c>
      <c r="I154" s="31">
        <f>G154*100/F154</f>
        <v>98.65016165902348</v>
      </c>
    </row>
    <row r="157" ht="12.75" customHeight="1">
      <c r="A157" t="s">
        <v>255</v>
      </c>
    </row>
    <row r="158" ht="12.75" customHeight="1">
      <c r="A158" t="s">
        <v>256</v>
      </c>
    </row>
    <row r="159" spans="1:9" ht="12.75" customHeight="1">
      <c r="A159" t="s">
        <v>257</v>
      </c>
      <c r="F159" t="s">
        <v>258</v>
      </c>
      <c r="H159" s="71" t="s">
        <v>259</v>
      </c>
      <c r="I159" s="71"/>
    </row>
    <row r="165" ht="12.75" customHeight="1">
      <c r="D165" s="30"/>
    </row>
  </sheetData>
  <sheetProtection/>
  <mergeCells count="15">
    <mergeCell ref="A11:A12"/>
    <mergeCell ref="B11:B12"/>
    <mergeCell ref="C11:C12"/>
    <mergeCell ref="D11:D12"/>
    <mergeCell ref="H159:I159"/>
    <mergeCell ref="A1:I1"/>
    <mergeCell ref="E11:E12"/>
    <mergeCell ref="G11:G12"/>
    <mergeCell ref="H11:I11"/>
    <mergeCell ref="F3:J3"/>
    <mergeCell ref="F11:F12"/>
    <mergeCell ref="A6:J6"/>
    <mergeCell ref="A7:I7"/>
    <mergeCell ref="A8:I8"/>
    <mergeCell ref="A9:I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emsidorova</dc:creator>
  <cp:keywords/>
  <dc:description>POI HSSF rep:2.41.2.65</dc:description>
  <cp:lastModifiedBy>sidorova_em</cp:lastModifiedBy>
  <cp:lastPrinted>2017-05-23T04:57:53Z</cp:lastPrinted>
  <dcterms:created xsi:type="dcterms:W3CDTF">2017-05-11T06:32:47Z</dcterms:created>
  <dcterms:modified xsi:type="dcterms:W3CDTF">2017-05-23T04:59:00Z</dcterms:modified>
  <cp:category/>
  <cp:version/>
  <cp:contentType/>
  <cp:contentStatus/>
</cp:coreProperties>
</file>