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" sheetId="1" r:id="rId1"/>
  </sheets>
  <definedNames>
    <definedName name="APPT" localSheetId="0">'Бюджет'!$A$18</definedName>
    <definedName name="FIO" localSheetId="0">'Бюджет'!$I$18</definedName>
    <definedName name="LAST_CELL" localSheetId="0">'Бюджет'!$M$174</definedName>
    <definedName name="SIGN" localSheetId="0">'Бюджет'!$A$18:$K$19</definedName>
  </definedNames>
  <calcPr fullCalcOnLoad="1"/>
</workbook>
</file>

<file path=xl/sharedStrings.xml><?xml version="1.0" encoding="utf-8"?>
<sst xmlns="http://schemas.openxmlformats.org/spreadsheetml/2006/main" count="620" uniqueCount="293">
  <si>
    <t>руб.</t>
  </si>
  <si>
    <t>Раздел</t>
  </si>
  <si>
    <t>Подраздел</t>
  </si>
  <si>
    <t>Наименование КЦСР</t>
  </si>
  <si>
    <t>КЦСР</t>
  </si>
  <si>
    <t>01</t>
  </si>
  <si>
    <t>02</t>
  </si>
  <si>
    <t>Глава ЗАТО Звёздный</t>
  </si>
  <si>
    <t>9100000580</t>
  </si>
  <si>
    <t>03</t>
  </si>
  <si>
    <t>Обеспечение выполнения функций представительного органа муниципального образования</t>
  </si>
  <si>
    <t>9100000610</t>
  </si>
  <si>
    <t>04</t>
  </si>
  <si>
    <t>Глава адиминистрации ЗАТО Звёздный</t>
  </si>
  <si>
    <t>9100000590</t>
  </si>
  <si>
    <t>Комиссия по делам несовершеннолетних и защите их прав и организация их деятельности</t>
  </si>
  <si>
    <t>910002Е110</t>
  </si>
  <si>
    <t>Мероприятия по отлову, содержанию, эвтаназии и утилизации (кремации) умерших в период содержания и эвтаназированных безнадзорных животных (администрирование)</t>
  </si>
  <si>
    <t>101012У140</t>
  </si>
  <si>
    <t>Обеспечение воспитания и обучения детей-инвалидов в дошкольных образовательных учреждениях и на дому</t>
  </si>
  <si>
    <t>061012Н020</t>
  </si>
  <si>
    <t>Обеспечение выполнения функций исполнительно-распорядительного органа муниципального образования</t>
  </si>
  <si>
    <t>9100000630</t>
  </si>
  <si>
    <t>Предоставление выплаты компенсации части родительской платы за присмотр и уход за ребёнком в муниципальных образовательных организациях, реализующих образовательную программу дошкольного образования</t>
  </si>
  <si>
    <t>0730170280</t>
  </si>
  <si>
    <t>Предоставление дополнительных мер социальной поддержки отдельным категориям лиц, которым присуждены учёные степени кандидата и доктора наук, работающих в муниципальных образовательных учреждениях</t>
  </si>
  <si>
    <t>0620170080</t>
  </si>
  <si>
    <t>Предоставление социальных гарантий и льгот педагогическим работникам</t>
  </si>
  <si>
    <t>061012Н230</t>
  </si>
  <si>
    <t>062012Н230</t>
  </si>
  <si>
    <t>06</t>
  </si>
  <si>
    <t>Обеспечение выполнения функций контрольно-счётного органа муниципального образования</t>
  </si>
  <si>
    <t>9100000620</t>
  </si>
  <si>
    <t>Председатель контрольной комиссии ЗАТО Звёздный</t>
  </si>
  <si>
    <t>9100000600</t>
  </si>
  <si>
    <t>07</t>
  </si>
  <si>
    <t>Проведение выборов депутатов Думы ЗАТО Звёздный</t>
  </si>
  <si>
    <t>9100001000</t>
  </si>
  <si>
    <t>11</t>
  </si>
  <si>
    <t>Резервный фонд</t>
  </si>
  <si>
    <t>9100000640</t>
  </si>
  <si>
    <t>13</t>
  </si>
  <si>
    <t>Государственная регистрация актов гражданского состояния</t>
  </si>
  <si>
    <t>9100059300</t>
  </si>
  <si>
    <t>Инвентаризация и оценка муниципального имущества</t>
  </si>
  <si>
    <t>1600000720</t>
  </si>
  <si>
    <t>Проведение анализа финансово-хозяйственной деятельности муниципальных унитарных предприятий ЗАТО Звёздный</t>
  </si>
  <si>
    <t>1800000790</t>
  </si>
  <si>
    <t>Прочие расходы</t>
  </si>
  <si>
    <t>9100000650</t>
  </si>
  <si>
    <t>Содержание муниципального имущества</t>
  </si>
  <si>
    <t>1600000730</t>
  </si>
  <si>
    <t>Страхование граждан Российской Федерации, участвующих в деятельности дружин охраны общественного порядка на территории Пермского края</t>
  </si>
  <si>
    <t>042012П170</t>
  </si>
  <si>
    <t>Осуществление полномочий по первичному воинскому учёту на территориях, где отсутствуют военные комиссариаты</t>
  </si>
  <si>
    <t>9100051180</t>
  </si>
  <si>
    <t>09</t>
  </si>
  <si>
    <t>Профилактическая работа по гражданской обороне, предупреждению и ликвидации чрезвычайных ситуаций</t>
  </si>
  <si>
    <t>0430100230</t>
  </si>
  <si>
    <t>Создание, содержание резервов материальных ресурсов, средств индивидуальной защиты и другого имущества для ликвидации последствий чрезвычайных ситуаций на территории ЗАТО Звёздный</t>
  </si>
  <si>
    <t>0430100220</t>
  </si>
  <si>
    <t>10</t>
  </si>
  <si>
    <t>Модернизация и содержание системы оповещения ЗАТО Звёздный</t>
  </si>
  <si>
    <t>0410100180</t>
  </si>
  <si>
    <t>Проведение профилактической работы по пожарной безопасности в ЗАТО Звёздный</t>
  </si>
  <si>
    <t>0410100170</t>
  </si>
  <si>
    <t>14</t>
  </si>
  <si>
    <t>Выплата материального стимулирования народным дружинникам за участие в охране общественного порядка</t>
  </si>
  <si>
    <t>042012П020</t>
  </si>
  <si>
    <t>Модернизация и содержание системы видеонаблюдения ЗАТО Звёздный</t>
  </si>
  <si>
    <t>0420100190</t>
  </si>
  <si>
    <t>Организация работ по профилактике правонарушений и обеспечению общественной безопасности</t>
  </si>
  <si>
    <t>0420100200</t>
  </si>
  <si>
    <t>Осуществление полномочий по созданию и организации деятельности административных комиссий</t>
  </si>
  <si>
    <t>910002П180</t>
  </si>
  <si>
    <t>Проведение тестирования обучающихся 9-11 классов МБУ СОШ ЗАТО Звёздный с целью выявления случаев употребления психоактивных веществ обучающимися</t>
  </si>
  <si>
    <t>0420101040</t>
  </si>
  <si>
    <t>Создание автоматизированного рабочего места Системы-112 в ЕДДС ЗАТО Звёздный</t>
  </si>
  <si>
    <t>0430100850</t>
  </si>
  <si>
    <t>Составление протоколов об административных правонарушениях</t>
  </si>
  <si>
    <t>910002П160</t>
  </si>
  <si>
    <t>Субсидии юридическим лицам</t>
  </si>
  <si>
    <t>1050101010</t>
  </si>
  <si>
    <t>Капитальный ремонт и ремонт автомобильных дорог ЗАТО Звёздный</t>
  </si>
  <si>
    <t>1020100430</t>
  </si>
  <si>
    <t>Приобретение дорожных знаков и других средств по обеспечению безопасности дорожного движения</t>
  </si>
  <si>
    <t>1020100440</t>
  </si>
  <si>
    <t>Работы по содержанию автомобильных дорог, расположенных на территории ЗАТО Звёздный</t>
  </si>
  <si>
    <t>1020100950</t>
  </si>
  <si>
    <t>Ремонт автомобильной дороги от КПП-1 по улице Ленина, включая проезды к жилым домам и нежилым зданиям в п. Звёздный Пермского края (краевой бюджет)</t>
  </si>
  <si>
    <t>102012Т050</t>
  </si>
  <si>
    <t>Ремонт автомобильной дороги от КПП-1 по улице Ленина, включая проезды к жилым домам и нежилым зданиям в п. Звёздный Пермского края (местный бюджет)</t>
  </si>
  <si>
    <t>10201SТ050</t>
  </si>
  <si>
    <t>Ремонт автомобильной дороги по ул. Коммунистическая в п. Звёздный Пермского края (краевой бюджет)</t>
  </si>
  <si>
    <t>102022Т050</t>
  </si>
  <si>
    <t>Ремонт автомобильной дороги по ул. Коммунистическая в п. Звёздный Пермского края (местный бюджет)</t>
  </si>
  <si>
    <t>10202SТ050</t>
  </si>
  <si>
    <t>12</t>
  </si>
  <si>
    <t>Корректировка ПЗЗ и Генплана ЗАТО Звёздный</t>
  </si>
  <si>
    <t>1120100510</t>
  </si>
  <si>
    <t>Проведение ежегодного конкурса СМСП</t>
  </si>
  <si>
    <t>0110100100</t>
  </si>
  <si>
    <t>Продвижение ЗАТО Звёздный на краевом и российском уровнях</t>
  </si>
  <si>
    <t>0120100110</t>
  </si>
  <si>
    <t>Субсидии вновь зарегистрированным и действующим менее одного года на момент принятия решения о предоставлении субсидий субъектам малого предпринимательства на возмещение части затрат по государственной регистрации юридического лица или индивидуального предпринимателя, расходов, связанных с началом предпринимательской деятельности</t>
  </si>
  <si>
    <t>0110100090</t>
  </si>
  <si>
    <t>Субсидии на возмещение части затрат, связанных с приобретением субъектами малого и среднего предпринимательства, в том числе участниками инновационных территориальных кластеров, оборудования, включая затраты на монтаж оборудования, в целях создания и (или) развития, либо модернизации производства товаров (работ, услуг)</t>
  </si>
  <si>
    <t>0110100080</t>
  </si>
  <si>
    <t>Формирование и постановка на государственный кадастровый учёт земельных участков</t>
  </si>
  <si>
    <t>1700000740</t>
  </si>
  <si>
    <t>Формирование экономических стимулов деятельности социально-ориентированных некоммерческих организаций через участие в реализации социально-значимых проектов</t>
  </si>
  <si>
    <t>0240101060</t>
  </si>
  <si>
    <t>05</t>
  </si>
  <si>
    <t>Взносы в фонд капитального ремонта за квартиры, находящиеся в муниципальной собственности</t>
  </si>
  <si>
    <t>1900000810</t>
  </si>
  <si>
    <t>Капитальный ремонт и ремонт жилого фонда</t>
  </si>
  <si>
    <t>1900000800</t>
  </si>
  <si>
    <t>Разработка проектно-сметной документации по ремонту здания, расположенного по адресу: 614575, Пермский край, п.Звёздный, ул.Лесная, 7</t>
  </si>
  <si>
    <t>1900001090</t>
  </si>
  <si>
    <t>Ремонт объектов коммунальной инфраструктуры</t>
  </si>
  <si>
    <t>1900001030</t>
  </si>
  <si>
    <t>Установка приборов учёта</t>
  </si>
  <si>
    <t>1400000980</t>
  </si>
  <si>
    <t>Благоустройство дворовых территорий многоквартирных домов и общественной территории в п.Звёздный Пермского края (средства краевого бюджета)</t>
  </si>
  <si>
    <t>20000R5550</t>
  </si>
  <si>
    <t>Благоустройство дворовых территорий многоквартирных домов и общественной территории в п.Звёздный Пермского края (средства местного бюджета)</t>
  </si>
  <si>
    <t>20000L5550</t>
  </si>
  <si>
    <t>Обеспечение наружного освещения на территории ЗАТО Звёздный</t>
  </si>
  <si>
    <t>1030100450</t>
  </si>
  <si>
    <t>Организация и проведение Всероссийского экологического субботника - "Зелёная Россия"</t>
  </si>
  <si>
    <t>1040100480</t>
  </si>
  <si>
    <t>Проект "Ротонда для Сквера семейной культуры"</t>
  </si>
  <si>
    <t>1010101100</t>
  </si>
  <si>
    <t>Проект "Сквер семейной культуры"</t>
  </si>
  <si>
    <t>101012К030</t>
  </si>
  <si>
    <t>10101SК030</t>
  </si>
  <si>
    <t>Прочие мероприятия по благоустройству ЗАТО Звёздный</t>
  </si>
  <si>
    <t>1010100940</t>
  </si>
  <si>
    <t>Работы по благоустройству и содержанию территории ЗАТО Звёздный</t>
  </si>
  <si>
    <t>1010100930</t>
  </si>
  <si>
    <t>Ремонт линий наружного освещения, расположенных в п.Звёздный Пермского края</t>
  </si>
  <si>
    <t>1030101070</t>
  </si>
  <si>
    <t>Техническое обслуживание линий наружного освещения на территории ЗАТО Звёздный</t>
  </si>
  <si>
    <t>1030100460</t>
  </si>
  <si>
    <t>Эвакуация твёрдых коммунальных отходов с захламлённых мест с территории ЗАТО Звёздный</t>
  </si>
  <si>
    <t>1040100470</t>
  </si>
  <si>
    <t>Проведение проверки достоверности определения сметной стоимости Рабочего проекта по ликвидации загрязнений земель нефтепродуктами на территории военного городка № 3 ЗАТО Звёздный Пермского края</t>
  </si>
  <si>
    <t>1040101030</t>
  </si>
  <si>
    <t>Организация предоставления общедоступного и бесплатного дошкольного образования детям в муниципальных дошкольных образовательных организациях</t>
  </si>
  <si>
    <t>0610100250</t>
  </si>
  <si>
    <t>Оснащение муниципальных бюджетных учреждений ЗАТО Звёздный</t>
  </si>
  <si>
    <t>0310100890</t>
  </si>
  <si>
    <t>Предоставление государственных гарантий на получение общедоступного и бесплатного дошкольного образования по основным общеобразовательным программам в дошкольных образовательных организациях</t>
  </si>
  <si>
    <t>061012Н030</t>
  </si>
  <si>
    <t>Проведение капитального ремонта, ремонта в учреждениях социально–культурной сферы ЗАТО Звёздный</t>
  </si>
  <si>
    <t>0310100830</t>
  </si>
  <si>
    <t>Проведение специальной оценки условий труда</t>
  </si>
  <si>
    <t>0320101080</t>
  </si>
  <si>
    <t>Разработка специальных технических условий для проектно-сметной документации "Реконструкция здания МБДОУ "Детский сад №4" по адресу: 614575 Пермский край, п.Звёздный, ул.Лесная, д.4"</t>
  </si>
  <si>
    <t>0310201050</t>
  </si>
  <si>
    <t>Ремонт в здании МБДОУ «Детский сад № 4» (бюджет ЗАТО Звёздный)</t>
  </si>
  <si>
    <t>03105SР050</t>
  </si>
  <si>
    <t>Ремонт в здании МБДОУ «Детский сад № 4» (краевой бюджет)</t>
  </si>
  <si>
    <t>031052Р050</t>
  </si>
  <si>
    <t>Ремонт в здании МБДОУ ЦРР детский сад «Радуга» (бюджет ЗАТО Звёздный)</t>
  </si>
  <si>
    <t>03104SР050</t>
  </si>
  <si>
    <t>Ремонт в здании МБДОУ ЦРР детский сад «Радуга» (краевой бюджет)</t>
  </si>
  <si>
    <t>031042Р050</t>
  </si>
  <si>
    <t>Ремонт в здании МБДОУ д/с «Звёздочка» (бюджет ЗАТО Звёздный)</t>
  </si>
  <si>
    <t>03106SР050</t>
  </si>
  <si>
    <t>Ремонт в здании МБДОУ д/с «Звёздочка» (краевой бюджет)</t>
  </si>
  <si>
    <t>031062Р050</t>
  </si>
  <si>
    <t>Выплата ежемесячного денежного вознаграждения за классное руководство</t>
  </si>
  <si>
    <t>062012Н080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</si>
  <si>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</t>
  </si>
  <si>
    <t>0620100260</t>
  </si>
  <si>
    <t>Поддержка семей, воспитывающих детей с ограниченными возможностями здоровья и детей-инвалидов</t>
  </si>
  <si>
    <t>0730100920</t>
  </si>
  <si>
    <t>Предоставление государственных гарантий на получение общедоступного бесплатного начального общего, основного общего, среднего (полного) общего образования, а также дополнительного образования в общеобразовательных организациях</t>
  </si>
  <si>
    <t>062012Н070</t>
  </si>
  <si>
    <t>Ремонт в здании МБУ НОШ ЗАТО Звёздный (бюджет ЗАТО Звёздный)</t>
  </si>
  <si>
    <t>03103SР050</t>
  </si>
  <si>
    <t>Ремонт в здании МБУ НОШ ЗАТО Звёздный (краевой бюджет)</t>
  </si>
  <si>
    <t>031032Р050</t>
  </si>
  <si>
    <t>Ремонт в здании МБУ СОШ ЗАТО Звёздный (бюджет ЗАТО Звёздный)</t>
  </si>
  <si>
    <t>03109SР050</t>
  </si>
  <si>
    <t>Ремонт в здании МБУ СОШ ЗАТО Звёздный (краевой бюджет)</t>
  </si>
  <si>
    <t>031092Р050</t>
  </si>
  <si>
    <t>Организация предоставление дополнительного образования детям в муниципальных бюджетных образовательных организациях дополнительного образования детей</t>
  </si>
  <si>
    <t>0630100280</t>
  </si>
  <si>
    <t>Оснащение спортивным инвентарём МБУ ДО ДЮСШ «Олимп» (бюджет ЗАТО Звёздный)</t>
  </si>
  <si>
    <t>03101SФ100</t>
  </si>
  <si>
    <t>Оснащение спортивным инвентарём МБУ ДО ДЮСШ «Олимп» (краевой бюджет)</t>
  </si>
  <si>
    <t>031012Ф100</t>
  </si>
  <si>
    <t>Ремонт в здании МБУ ДО ДЮСШ «Олимп» (бюджет ЗАТО Звёздный)</t>
  </si>
  <si>
    <t>03107SР050</t>
  </si>
  <si>
    <t>Ремонт в здании МБУ ДО ДЮСШ «Олимп» (краевой бюджет)</t>
  </si>
  <si>
    <t>031072Р050</t>
  </si>
  <si>
    <t>Мероприятия по организации оздоровления и отдыха детей (за счёт средств краевого бюджета)</t>
  </si>
  <si>
    <t>071012Е290</t>
  </si>
  <si>
    <t>Мероприятия по организации отдыха и занятости детей в каникулярное время (за счёт средств бюджета ЗАТО Звёздный)</t>
  </si>
  <si>
    <t>0710100290</t>
  </si>
  <si>
    <t>Проведение профилактических мероприятий на территории ЗАТО Звёздный по эпидемическим показаниям</t>
  </si>
  <si>
    <t>0510100240</t>
  </si>
  <si>
    <t>Создания условий для физического развития детей</t>
  </si>
  <si>
    <t>0810100330</t>
  </si>
  <si>
    <t>Спортивно-оздоровительные мероприятия</t>
  </si>
  <si>
    <t>0810100340</t>
  </si>
  <si>
    <t>08</t>
  </si>
  <si>
    <t>"Пермский край – территория культуры", реализация проекта "Звёздный#всевместе"(краевой бюджет)</t>
  </si>
  <si>
    <t>092012К030</t>
  </si>
  <si>
    <t>"Пермский край – территория культуры", реализация проекта "Звёздный#всевместе"(местный бюджет)</t>
  </si>
  <si>
    <t>09201SК030</t>
  </si>
  <si>
    <t>Мероприятия по развитию и гармонизации межнациональных отношений в ЗАТО Звёздный</t>
  </si>
  <si>
    <t>0230100140</t>
  </si>
  <si>
    <t>Мероприятия по развитию и гармонизации межнациональных отношений в ЗАТО Звёздный (краевой бюджет)</t>
  </si>
  <si>
    <t>023012В110</t>
  </si>
  <si>
    <t>Мероприятия по развитию и гармонизации межнациональных отношений в ЗАТО Звёздный (местный бюджет)</t>
  </si>
  <si>
    <t>02301SВ110</t>
  </si>
  <si>
    <t>Мероприятия по развитию и совершенствованию системы патриотического воспитания и продвижению территориального бренда «Звёздный – центр патриотического воспитания Пермского края»</t>
  </si>
  <si>
    <t>0250100160</t>
  </si>
  <si>
    <t>Обеспечение информационной, консультационной и методической поддержки социально-ориентированным некоммерческим организациям по основным направлениям их деятельности, обмен передовым опытом и технологиями, выявление, обобщение и распространение лучшей практики</t>
  </si>
  <si>
    <t>0240100150</t>
  </si>
  <si>
    <t>Организация библиотечного обслуживания</t>
  </si>
  <si>
    <t>0910100360</t>
  </si>
  <si>
    <t>Организация клубной деятельности</t>
  </si>
  <si>
    <t>0920100380</t>
  </si>
  <si>
    <t>Праздничные и культурно-досуговые мероприятия</t>
  </si>
  <si>
    <t>0920100370</t>
  </si>
  <si>
    <t>Проведение ремонтных работ в муниципальных бюджетных учреждениях ЗАТО Звёздный для приспособления зданий для МГН</t>
  </si>
  <si>
    <t>1510100570</t>
  </si>
  <si>
    <t>Мероприятия по отлову, содержанию, эвтаназии и утилизации (кремации) умерших в период содержания и эвтаназированных безнадзорных животных</t>
  </si>
  <si>
    <t>101012У130</t>
  </si>
  <si>
    <t>Пенсии за выслугу лет лицам, замещающим муниципальные должности, муниципальным служащим</t>
  </si>
  <si>
    <t>9100000660</t>
  </si>
  <si>
    <t>Мероприятия по поддержке одарённых детей</t>
  </si>
  <si>
    <t>0740100910</t>
  </si>
  <si>
    <t>Организация санаторно-курортного лечения работников бюджетных учреждений (за счёт средств краевого бюджета)</t>
  </si>
  <si>
    <t>910002С070</t>
  </si>
  <si>
    <t>Организация санаторно-курортного лечения работников бюджетных учреждений (за счёт средств местного бюджета)</t>
  </si>
  <si>
    <t>91000SС070</t>
  </si>
  <si>
    <t>Предоставление мер социальной поддержки отдельным категориям граждан, работающим и проживающим в сельской местности и посёлках городского типа (рабочих посёлках), по оплате жилого помещения и коммунальных услуг</t>
  </si>
  <si>
    <t>091012С020</t>
  </si>
  <si>
    <t>092012С020</t>
  </si>
  <si>
    <t>Предоставление мер социальной поддержки педагогическим работникам образовательных муниципальных учреждений,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</si>
  <si>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061012С010</t>
  </si>
  <si>
    <t>062012С010</t>
  </si>
  <si>
    <t>063012С010</t>
  </si>
  <si>
    <t>Предоставление мер социальной поддержки по оплате жилого помещения и коммунальных услуг отдельным категориям граждан, работающих и проживающих в сельской местности и посёлках городского типа (рабочих посёлках)</t>
  </si>
  <si>
    <t>062012С020</t>
  </si>
  <si>
    <t>063012С020</t>
  </si>
  <si>
    <t>Предоставление мер социальной поддержки учащимся из малоимущих семей, обучающимся в муниципальных общеобразовательных организациях</t>
  </si>
  <si>
    <t>073012Е030</t>
  </si>
  <si>
    <t>Предоставление мер социальной поддержки учащимся из многодетных малоимущих семей, обучающимся в муниципальных общеобразовательных организациях</t>
  </si>
  <si>
    <t>073012Е020</t>
  </si>
  <si>
    <t>Социальная выплата на приобретение (строительство) жилого помещения за счёт средств краевого бюджета</t>
  </si>
  <si>
    <t>131012Е050</t>
  </si>
  <si>
    <t>Социальная выплата на приобретение (строительство) жилого помещения за счёт средств местного бюджета</t>
  </si>
  <si>
    <t>13101SЕ050</t>
  </si>
  <si>
    <t>Капитальный ремонт хоккейной коробки в составе Спортивного комплекса по адресу: Пермский край, п.Звёздный, ул.Ленина, 9А</t>
  </si>
  <si>
    <t>1110100960</t>
  </si>
  <si>
    <t>Проверка достоверности сметной стоимости проектно-сметной документации по капитальному ремонту спортивного комплекса по адресу: Пермский край, п.Звёздный, ул.Ленина, 9А</t>
  </si>
  <si>
    <t>1110100970</t>
  </si>
  <si>
    <t>Разработка проектно-сметной документации по капитальному ремонту спортивного комплекса по адресу: Пермский край, п.Звёздный, ул.Ленина, 9А</t>
  </si>
  <si>
    <t>1110100870</t>
  </si>
  <si>
    <t>Разработка проектно-сметной документации по капитальному ремонту хоккейной коробки в составе Спортивного комплекса по адресу: Пермский край, п.Звёздный, ул.Ленина, 9А</t>
  </si>
  <si>
    <t>1110100500</t>
  </si>
  <si>
    <t>Спортивные мероприятия</t>
  </si>
  <si>
    <t>0810100320</t>
  </si>
  <si>
    <t>0820100350</t>
  </si>
  <si>
    <t>Изучение общественного мнения по важнейшим социально-экономическим и политическим проблемам, анализ социально-политической ситуации в ЗАТО Звёздный</t>
  </si>
  <si>
    <t>0220100130</t>
  </si>
  <si>
    <t>Освещение деятельности ОМСУ ЗАТО Звёздный в СМИ</t>
  </si>
  <si>
    <t>0210100120</t>
  </si>
  <si>
    <t>Итого</t>
  </si>
  <si>
    <t>План года</t>
  </si>
  <si>
    <t>План периода</t>
  </si>
  <si>
    <t>Исполнено</t>
  </si>
  <si>
    <t>% исполнения</t>
  </si>
  <si>
    <t>к году</t>
  </si>
  <si>
    <t>к периоду</t>
  </si>
  <si>
    <t xml:space="preserve">                                                                                         УТВЕРЖДАЮ</t>
  </si>
  <si>
    <t xml:space="preserve">      Глава администрации ЗАТО Звёздный</t>
  </si>
  <si>
    <t>ОТЧЁТ ОБ ИСПОЛНЕНИИ РАСХОДОВ БЮДЖЕТА ЗАТО ЗВЁЗДНЫЙ</t>
  </si>
  <si>
    <t>НА 01 ИЮЛЯ 2017 г.</t>
  </si>
  <si>
    <t>________________А.М.Швецов</t>
  </si>
  <si>
    <t>ЗАТО Звёздный по финансовым вопросам,</t>
  </si>
  <si>
    <t>руководитель финансового отдела</t>
  </si>
  <si>
    <t xml:space="preserve">администрации ЗАТО Звёздный                  </t>
  </si>
  <si>
    <t xml:space="preserve">                                                        А.Н.Солдатченко</t>
  </si>
  <si>
    <t xml:space="preserve">                             </t>
  </si>
  <si>
    <t>А.Н.Солдатченко</t>
  </si>
  <si>
    <t>Заместитель главы администрации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</si>
</sst>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?"/>
  </numFmts>
  <fonts count="42">
    <font>
      <sz val="10"/>
      <name val="Arial"/>
      <family val="0"/>
    </font>
    <font>
      <sz val="8.5"/>
      <name val="MS Sans Serif"/>
      <family val="0"/>
    </font>
    <font>
      <sz val="8"/>
      <name val="Arial Cyr"/>
      <family val="0"/>
    </font>
    <font>
      <b/>
      <sz val="11"/>
      <name val="Times New Roman"/>
      <family val="0"/>
    </font>
    <font>
      <b/>
      <sz val="8.5"/>
      <name val="MS Sans Serif"/>
      <family val="0"/>
    </font>
    <font>
      <b/>
      <sz val="8"/>
      <name val="Arial Cyr"/>
      <family val="0"/>
    </font>
    <font>
      <i/>
      <sz val="8.5"/>
      <name val="MS Sans Serif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172" fontId="3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1" xfId="0" applyNumberFormat="1" applyFont="1" applyBorder="1" applyAlignment="1" applyProtection="1">
      <alignment horizontal="left" vertical="center" wrapText="1"/>
      <protection/>
    </xf>
    <xf numFmtId="49" fontId="5" fillId="0" borderId="12" xfId="0" applyNumberFormat="1" applyFont="1" applyBorder="1" applyAlignment="1" applyProtection="1">
      <alignment horizontal="left" vertical="center" wrapText="1"/>
      <protection/>
    </xf>
    <xf numFmtId="49" fontId="5" fillId="0" borderId="12" xfId="0" applyNumberFormat="1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9" fontId="2" fillId="0" borderId="13" xfId="0" applyNumberFormat="1" applyFont="1" applyBorder="1" applyAlignment="1" applyProtection="1">
      <alignment horizontal="left" vertical="center" wrapText="1"/>
      <protection/>
    </xf>
    <xf numFmtId="49" fontId="2" fillId="0" borderId="13" xfId="0" applyNumberFormat="1" applyFont="1" applyBorder="1" applyAlignment="1" applyProtection="1">
      <alignment horizontal="center" vertical="center" wrapText="1"/>
      <protection/>
    </xf>
    <xf numFmtId="4" fontId="2" fillId="0" borderId="13" xfId="0" applyNumberFormat="1" applyFont="1" applyBorder="1" applyAlignment="1" applyProtection="1">
      <alignment horizontal="right" vertical="center" wrapText="1"/>
      <protection/>
    </xf>
    <xf numFmtId="173" fontId="2" fillId="0" borderId="13" xfId="0" applyNumberFormat="1" applyFont="1" applyBorder="1" applyAlignment="1" applyProtection="1">
      <alignment horizontal="left" vertical="center" wrapText="1"/>
      <protection/>
    </xf>
    <xf numFmtId="49" fontId="5" fillId="0" borderId="11" xfId="0" applyNumberFormat="1" applyFont="1" applyBorder="1" applyAlignment="1" applyProtection="1">
      <alignment horizontal="left"/>
      <protection/>
    </xf>
    <xf numFmtId="49" fontId="5" fillId="0" borderId="12" xfId="0" applyNumberFormat="1" applyFont="1" applyBorder="1" applyAlignment="1" applyProtection="1">
      <alignment horizontal="left"/>
      <protection/>
    </xf>
    <xf numFmtId="4" fontId="5" fillId="0" borderId="12" xfId="0" applyNumberFormat="1" applyFont="1" applyBorder="1" applyAlignment="1" applyProtection="1">
      <alignment horizontal="right"/>
      <protection/>
    </xf>
    <xf numFmtId="49" fontId="4" fillId="0" borderId="14" xfId="0" applyNumberFormat="1" applyFont="1" applyBorder="1" applyAlignment="1" applyProtection="1">
      <alignment horizontal="center" vertical="center" wrapText="1"/>
      <protection/>
    </xf>
    <xf numFmtId="4" fontId="5" fillId="0" borderId="15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49" fontId="4" fillId="0" borderId="16" xfId="0" applyNumberFormat="1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49" fontId="4" fillId="0" borderId="18" xfId="0" applyNumberFormat="1" applyFont="1" applyBorder="1" applyAlignment="1" applyProtection="1">
      <alignment horizontal="center" vertical="center" wrapText="1"/>
      <protection/>
    </xf>
    <xf numFmtId="49" fontId="4" fillId="0" borderId="19" xfId="0" applyNumberFormat="1" applyFont="1" applyBorder="1" applyAlignment="1" applyProtection="1">
      <alignment horizontal="center" vertical="center" wrapText="1"/>
      <protection/>
    </xf>
    <xf numFmtId="22" fontId="7" fillId="0" borderId="0" xfId="0" applyNumberFormat="1" applyFont="1" applyAlignment="1">
      <alignment horizontal="center"/>
    </xf>
    <xf numFmtId="49" fontId="4" fillId="0" borderId="20" xfId="0" applyNumberFormat="1" applyFont="1" applyBorder="1" applyAlignment="1" applyProtection="1">
      <alignment horizontal="center" vertical="center" wrapText="1"/>
      <protection/>
    </xf>
    <xf numFmtId="49" fontId="4" fillId="0" borderId="21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/>
    </xf>
    <xf numFmtId="0" fontId="1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0" fillId="0" borderId="0" xfId="0" applyFont="1" applyBorder="1" applyAlignment="1" applyProtection="1">
      <alignment horizontal="center" vertical="top" wrapText="1"/>
      <protection/>
    </xf>
    <xf numFmtId="0" fontId="1" fillId="0" borderId="22" xfId="0" applyFont="1" applyBorder="1" applyAlignment="1" applyProtection="1">
      <alignment horizontal="right" wrapText="1"/>
      <protection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173</xdr:row>
      <xdr:rowOff>76200</xdr:rowOff>
    </xdr:from>
    <xdr:to>
      <xdr:col>0</xdr:col>
      <xdr:colOff>9525</xdr:colOff>
      <xdr:row>174</xdr:row>
      <xdr:rowOff>9525</xdr:rowOff>
    </xdr:to>
    <xdr:grpSp>
      <xdr:nvGrpSpPr>
        <xdr:cNvPr id="1" name="Group 9"/>
        <xdr:cNvGrpSpPr>
          <a:grpSpLocks/>
        </xdr:cNvGrpSpPr>
      </xdr:nvGrpSpPr>
      <xdr:grpSpPr>
        <a:xfrm flipH="1">
          <a:off x="0" y="87525225"/>
          <a:ext cx="9525" cy="95250"/>
          <a:chOff x="2" y="0"/>
          <a:chExt cx="1027" cy="184"/>
        </a:xfrm>
        <a:solidFill>
          <a:srgbClr val="FFFFFF"/>
        </a:solidFill>
      </xdr:grpSpPr>
      <xdr:sp>
        <xdr:nvSpPr>
          <xdr:cNvPr id="2" name="Text Box 10"/>
          <xdr:cNvSpPr txBox="1">
            <a:spLocks noChangeArrowheads="1"/>
          </xdr:cNvSpPr>
        </xdr:nvSpPr>
        <xdr:spPr>
          <a:xfrm>
            <a:off x="2" y="0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 Box 11"/>
          <xdr:cNvSpPr txBox="1">
            <a:spLocks noChangeArrowheads="1"/>
          </xdr:cNvSpPr>
        </xdr:nvSpPr>
        <xdr:spPr>
          <a:xfrm>
            <a:off x="428" y="1"/>
            <a:ext cx="174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12"/>
          <xdr:cNvSpPr txBox="1">
            <a:spLocks noChangeArrowheads="1"/>
          </xdr:cNvSpPr>
        </xdr:nvSpPr>
        <xdr:spPr>
          <a:xfrm>
            <a:off x="429" y="92"/>
            <a:ext cx="173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 Box 14"/>
          <xdr:cNvSpPr txBox="1">
            <a:spLocks noChangeArrowheads="1"/>
          </xdr:cNvSpPr>
        </xdr:nvSpPr>
        <xdr:spPr>
          <a:xfrm>
            <a:off x="662" y="1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15"/>
          <xdr:cNvSpPr txBox="1">
            <a:spLocks noChangeArrowheads="1"/>
          </xdr:cNvSpPr>
        </xdr:nvSpPr>
        <xdr:spPr>
          <a:xfrm>
            <a:off x="662" y="92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16"/>
          <xdr:cNvSpPr>
            <a:spLocks/>
          </xdr:cNvSpPr>
        </xdr:nvSpPr>
        <xdr:spPr>
          <a:xfrm>
            <a:off x="662" y="94"/>
            <a:ext cx="3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M175"/>
  <sheetViews>
    <sheetView showGridLines="0" tabSelected="1" zoomScalePageLayoutView="0" workbookViewId="0" topLeftCell="A166">
      <selection activeCell="C179" sqref="C179"/>
    </sheetView>
  </sheetViews>
  <sheetFormatPr defaultColWidth="9.140625" defaultRowHeight="12.75" customHeight="1" outlineLevelRow="1"/>
  <cols>
    <col min="1" max="1" width="4.28125" style="0" customWidth="1"/>
    <col min="2" max="2" width="4.57421875" style="0" customWidth="1"/>
    <col min="3" max="3" width="9.7109375" style="0" customWidth="1"/>
    <col min="4" max="4" width="27.8515625" style="0" customWidth="1"/>
    <col min="5" max="5" width="11.7109375" style="0" customWidth="1"/>
    <col min="6" max="6" width="12.140625" style="0" customWidth="1"/>
    <col min="7" max="7" width="11.57421875" style="0" customWidth="1"/>
    <col min="8" max="8" width="8.28125" style="0" customWidth="1"/>
    <col min="9" max="9" width="11.28125" style="0" customWidth="1"/>
    <col min="10" max="10" width="13.140625" style="0" customWidth="1"/>
    <col min="11" max="13" width="9.140625" style="0" customWidth="1"/>
  </cols>
  <sheetData>
    <row r="1" spans="1:13" ht="12.75">
      <c r="A1" s="33" t="s">
        <v>281</v>
      </c>
      <c r="B1" s="33"/>
      <c r="C1" s="33"/>
      <c r="D1" s="33"/>
      <c r="E1" s="33"/>
      <c r="F1" s="33"/>
      <c r="G1" s="33"/>
      <c r="H1" s="33"/>
      <c r="I1" s="33"/>
      <c r="J1" s="22"/>
      <c r="K1" s="1"/>
      <c r="L1" s="1"/>
      <c r="M1" s="1"/>
    </row>
    <row r="2" spans="1:13" ht="15">
      <c r="A2" s="2"/>
      <c r="B2" s="1"/>
      <c r="C2" s="1"/>
      <c r="D2" s="1"/>
      <c r="E2" s="1"/>
      <c r="F2" s="23" t="s">
        <v>282</v>
      </c>
      <c r="G2" s="23"/>
      <c r="H2" s="23"/>
      <c r="I2" s="23"/>
      <c r="J2" s="23"/>
      <c r="K2" s="1"/>
      <c r="L2" s="1"/>
      <c r="M2" s="1"/>
    </row>
    <row r="3" spans="1:13" ht="29.25" customHeight="1">
      <c r="A3" s="3"/>
      <c r="B3" s="4"/>
      <c r="C3" s="4"/>
      <c r="D3" s="4"/>
      <c r="E3" s="4"/>
      <c r="F3" s="30" t="s">
        <v>285</v>
      </c>
      <c r="G3" s="30"/>
      <c r="H3" s="30"/>
      <c r="I3" s="30"/>
      <c r="J3" s="30"/>
      <c r="K3" s="4"/>
      <c r="L3" s="4"/>
      <c r="M3" s="4"/>
    </row>
    <row r="4" spans="1:13" ht="14.25">
      <c r="A4" s="3"/>
      <c r="B4" s="4"/>
      <c r="C4" s="4"/>
      <c r="D4" s="4"/>
      <c r="E4" s="4"/>
      <c r="F4" s="5"/>
      <c r="G4" s="5"/>
      <c r="H4" s="5"/>
      <c r="I4" s="4"/>
      <c r="J4" s="5"/>
      <c r="K4" s="5"/>
      <c r="L4" s="4"/>
      <c r="M4" s="4"/>
    </row>
    <row r="5" spans="1:13" ht="12.75">
      <c r="A5" s="34"/>
      <c r="B5" s="35"/>
      <c r="C5" s="35"/>
      <c r="D5" s="35"/>
      <c r="E5" s="35"/>
      <c r="F5" s="35"/>
      <c r="G5" s="35"/>
      <c r="H5" s="35"/>
      <c r="I5" s="35"/>
      <c r="J5" s="35"/>
      <c r="K5" s="35"/>
      <c r="L5" s="6"/>
      <c r="M5" s="6"/>
    </row>
    <row r="6" spans="1:10" ht="12.75">
      <c r="A6" s="36" t="s">
        <v>283</v>
      </c>
      <c r="B6" s="37"/>
      <c r="C6" s="37"/>
      <c r="D6" s="37"/>
      <c r="E6" s="37"/>
      <c r="F6" s="37"/>
      <c r="G6" s="37"/>
      <c r="H6" s="37"/>
      <c r="I6" s="37"/>
      <c r="J6" s="37"/>
    </row>
    <row r="7" spans="1:10" ht="12.75">
      <c r="A7" s="36" t="s">
        <v>284</v>
      </c>
      <c r="B7" s="37"/>
      <c r="C7" s="37"/>
      <c r="D7" s="37"/>
      <c r="E7" s="37"/>
      <c r="F7" s="37"/>
      <c r="G7" s="37"/>
      <c r="H7" s="37"/>
      <c r="I7" s="37"/>
      <c r="J7" s="37"/>
    </row>
    <row r="8" spans="1:13" ht="12.75">
      <c r="A8" s="38" t="s">
        <v>0</v>
      </c>
      <c r="B8" s="38"/>
      <c r="C8" s="38"/>
      <c r="D8" s="38"/>
      <c r="E8" s="38"/>
      <c r="F8" s="38"/>
      <c r="G8" s="38"/>
      <c r="H8" s="38"/>
      <c r="I8" s="38"/>
      <c r="J8" s="7"/>
      <c r="K8" s="7"/>
      <c r="L8" s="1"/>
      <c r="M8" s="1"/>
    </row>
    <row r="9" spans="1:9" ht="32.25" customHeight="1">
      <c r="A9" s="31" t="s">
        <v>1</v>
      </c>
      <c r="B9" s="26" t="s">
        <v>2</v>
      </c>
      <c r="C9" s="26" t="s">
        <v>4</v>
      </c>
      <c r="D9" s="26" t="s">
        <v>3</v>
      </c>
      <c r="E9" s="26" t="s">
        <v>275</v>
      </c>
      <c r="F9" s="26" t="s">
        <v>276</v>
      </c>
      <c r="G9" s="26" t="s">
        <v>277</v>
      </c>
      <c r="H9" s="28" t="s">
        <v>278</v>
      </c>
      <c r="I9" s="29"/>
    </row>
    <row r="10" spans="1:9" ht="16.5" customHeight="1">
      <c r="A10" s="32"/>
      <c r="B10" s="27"/>
      <c r="C10" s="27"/>
      <c r="D10" s="27"/>
      <c r="E10" s="27"/>
      <c r="F10" s="27"/>
      <c r="G10" s="27"/>
      <c r="H10" s="8" t="s">
        <v>279</v>
      </c>
      <c r="I10" s="20" t="s">
        <v>280</v>
      </c>
    </row>
    <row r="11" spans="1:9" ht="13.5" customHeight="1">
      <c r="A11" s="9" t="s">
        <v>5</v>
      </c>
      <c r="B11" s="10"/>
      <c r="C11" s="11"/>
      <c r="D11" s="10"/>
      <c r="E11" s="12">
        <v>37017519.4</v>
      </c>
      <c r="F11" s="12">
        <v>15552114.66</v>
      </c>
      <c r="G11" s="12">
        <f>G12+G13+G14+G15+G16+G17+G18+G19+G20+G21+G22+G23+G24+G25+G26+G27+G28+G29+G30+G31+G32</f>
        <v>15177449.669999998</v>
      </c>
      <c r="H11" s="21">
        <f>G11*100/E11</f>
        <v>41.00072051289314</v>
      </c>
      <c r="I11" s="12">
        <f>G11*100/F11</f>
        <v>97.59090645747591</v>
      </c>
    </row>
    <row r="12" spans="1:9" ht="18" customHeight="1" outlineLevel="1">
      <c r="A12" s="13" t="s">
        <v>5</v>
      </c>
      <c r="B12" s="13" t="s">
        <v>6</v>
      </c>
      <c r="C12" s="14" t="s">
        <v>8</v>
      </c>
      <c r="D12" s="13" t="s">
        <v>7</v>
      </c>
      <c r="E12" s="15">
        <v>898540</v>
      </c>
      <c r="F12" s="15">
        <v>465437.69</v>
      </c>
      <c r="G12" s="15">
        <v>465437.69</v>
      </c>
      <c r="H12" s="15">
        <f>G12*100/E12</f>
        <v>51.79932891134507</v>
      </c>
      <c r="I12" s="15">
        <f>G12*100/F12</f>
        <v>100</v>
      </c>
    </row>
    <row r="13" spans="1:9" ht="33.75" outlineLevel="1">
      <c r="A13" s="13" t="s">
        <v>5</v>
      </c>
      <c r="B13" s="13" t="s">
        <v>9</v>
      </c>
      <c r="C13" s="14" t="s">
        <v>11</v>
      </c>
      <c r="D13" s="13" t="s">
        <v>10</v>
      </c>
      <c r="E13" s="15">
        <v>751972</v>
      </c>
      <c r="F13" s="15">
        <v>313523.33</v>
      </c>
      <c r="G13" s="15">
        <v>313478.33</v>
      </c>
      <c r="H13" s="15">
        <f>G13*100/E13</f>
        <v>41.68750033245919</v>
      </c>
      <c r="I13" s="15">
        <f>G13*100/F13</f>
        <v>99.98564700113386</v>
      </c>
    </row>
    <row r="14" spans="1:9" ht="22.5" outlineLevel="1">
      <c r="A14" s="13" t="s">
        <v>5</v>
      </c>
      <c r="B14" s="13" t="s">
        <v>12</v>
      </c>
      <c r="C14" s="14" t="s">
        <v>14</v>
      </c>
      <c r="D14" s="13" t="s">
        <v>13</v>
      </c>
      <c r="E14" s="15">
        <v>898540</v>
      </c>
      <c r="F14" s="15">
        <v>388000</v>
      </c>
      <c r="G14" s="15">
        <v>377702.76</v>
      </c>
      <c r="H14" s="15">
        <f aca="true" t="shared" si="0" ref="H14:H32">G14*100/E14</f>
        <v>42.03516371001847</v>
      </c>
      <c r="I14" s="15">
        <f aca="true" t="shared" si="1" ref="I14:I32">G14*100/F14</f>
        <v>97.34607216494845</v>
      </c>
    </row>
    <row r="15" spans="1:9" ht="37.5" customHeight="1" outlineLevel="1">
      <c r="A15" s="13" t="s">
        <v>5</v>
      </c>
      <c r="B15" s="13" t="s">
        <v>12</v>
      </c>
      <c r="C15" s="14" t="s">
        <v>16</v>
      </c>
      <c r="D15" s="13" t="s">
        <v>15</v>
      </c>
      <c r="E15" s="15">
        <v>1001300</v>
      </c>
      <c r="F15" s="15">
        <v>409516.05</v>
      </c>
      <c r="G15" s="15">
        <v>407729.58</v>
      </c>
      <c r="H15" s="15">
        <f t="shared" si="0"/>
        <v>40.720021971437134</v>
      </c>
      <c r="I15" s="15">
        <f t="shared" si="1"/>
        <v>99.56376068776792</v>
      </c>
    </row>
    <row r="16" spans="1:9" ht="67.5" outlineLevel="1">
      <c r="A16" s="13" t="s">
        <v>5</v>
      </c>
      <c r="B16" s="13" t="s">
        <v>12</v>
      </c>
      <c r="C16" s="14" t="s">
        <v>18</v>
      </c>
      <c r="D16" s="13" t="s">
        <v>17</v>
      </c>
      <c r="E16" s="15">
        <v>8800</v>
      </c>
      <c r="F16" s="15">
        <v>0</v>
      </c>
      <c r="G16" s="15">
        <v>0</v>
      </c>
      <c r="H16" s="15">
        <f t="shared" si="0"/>
        <v>0</v>
      </c>
      <c r="I16" s="15">
        <v>0</v>
      </c>
    </row>
    <row r="17" spans="1:9" ht="45" outlineLevel="1">
      <c r="A17" s="13" t="s">
        <v>5</v>
      </c>
      <c r="B17" s="13" t="s">
        <v>12</v>
      </c>
      <c r="C17" s="14" t="s">
        <v>20</v>
      </c>
      <c r="D17" s="13" t="s">
        <v>19</v>
      </c>
      <c r="E17" s="15">
        <v>600</v>
      </c>
      <c r="F17" s="15">
        <v>166.75</v>
      </c>
      <c r="G17" s="15">
        <v>166.75</v>
      </c>
      <c r="H17" s="15">
        <f t="shared" si="0"/>
        <v>27.791666666666668</v>
      </c>
      <c r="I17" s="15">
        <f t="shared" si="1"/>
        <v>100</v>
      </c>
    </row>
    <row r="18" spans="1:9" ht="35.25" customHeight="1" outlineLevel="1">
      <c r="A18" s="13" t="s">
        <v>5</v>
      </c>
      <c r="B18" s="13" t="s">
        <v>12</v>
      </c>
      <c r="C18" s="14" t="s">
        <v>22</v>
      </c>
      <c r="D18" s="13" t="s">
        <v>21</v>
      </c>
      <c r="E18" s="15">
        <v>25519900</v>
      </c>
      <c r="F18" s="15">
        <v>11447205.17</v>
      </c>
      <c r="G18" s="15">
        <v>11256697.11</v>
      </c>
      <c r="H18" s="15">
        <f t="shared" si="0"/>
        <v>44.10948753717687</v>
      </c>
      <c r="I18" s="15">
        <f t="shared" si="1"/>
        <v>98.33576792613738</v>
      </c>
    </row>
    <row r="19" spans="1:9" ht="90" outlineLevel="1">
      <c r="A19" s="13" t="s">
        <v>5</v>
      </c>
      <c r="B19" s="13" t="s">
        <v>12</v>
      </c>
      <c r="C19" s="14" t="s">
        <v>24</v>
      </c>
      <c r="D19" s="13" t="s">
        <v>23</v>
      </c>
      <c r="E19" s="15">
        <v>52400</v>
      </c>
      <c r="F19" s="15">
        <v>23773.7</v>
      </c>
      <c r="G19" s="15">
        <v>15990.7</v>
      </c>
      <c r="H19" s="15">
        <f t="shared" si="0"/>
        <v>30.516603053435116</v>
      </c>
      <c r="I19" s="15">
        <f t="shared" si="1"/>
        <v>67.26214261978573</v>
      </c>
    </row>
    <row r="20" spans="1:9" ht="78.75" outlineLevel="1">
      <c r="A20" s="13" t="s">
        <v>5</v>
      </c>
      <c r="B20" s="13" t="s">
        <v>12</v>
      </c>
      <c r="C20" s="14" t="s">
        <v>26</v>
      </c>
      <c r="D20" s="13" t="s">
        <v>25</v>
      </c>
      <c r="E20" s="15">
        <v>1800</v>
      </c>
      <c r="F20" s="15">
        <v>900</v>
      </c>
      <c r="G20" s="15">
        <v>600</v>
      </c>
      <c r="H20" s="15">
        <f t="shared" si="0"/>
        <v>33.333333333333336</v>
      </c>
      <c r="I20" s="15">
        <f t="shared" si="1"/>
        <v>66.66666666666667</v>
      </c>
    </row>
    <row r="21" spans="1:9" ht="33.75" outlineLevel="1">
      <c r="A21" s="13" t="s">
        <v>5</v>
      </c>
      <c r="B21" s="13" t="s">
        <v>12</v>
      </c>
      <c r="C21" s="14" t="s">
        <v>28</v>
      </c>
      <c r="D21" s="13" t="s">
        <v>27</v>
      </c>
      <c r="E21" s="15">
        <v>16200</v>
      </c>
      <c r="F21" s="15">
        <v>8100</v>
      </c>
      <c r="G21" s="15">
        <v>6700</v>
      </c>
      <c r="H21" s="15">
        <f t="shared" si="0"/>
        <v>41.358024691358025</v>
      </c>
      <c r="I21" s="15">
        <f t="shared" si="1"/>
        <v>82.71604938271605</v>
      </c>
    </row>
    <row r="22" spans="1:9" ht="33.75" outlineLevel="1">
      <c r="A22" s="13" t="s">
        <v>5</v>
      </c>
      <c r="B22" s="13" t="s">
        <v>12</v>
      </c>
      <c r="C22" s="14" t="s">
        <v>29</v>
      </c>
      <c r="D22" s="13" t="s">
        <v>27</v>
      </c>
      <c r="E22" s="15">
        <v>21600</v>
      </c>
      <c r="F22" s="15">
        <v>9900</v>
      </c>
      <c r="G22" s="15">
        <v>8200</v>
      </c>
      <c r="H22" s="15">
        <f t="shared" si="0"/>
        <v>37.96296296296296</v>
      </c>
      <c r="I22" s="15">
        <f t="shared" si="1"/>
        <v>82.82828282828282</v>
      </c>
    </row>
    <row r="23" spans="1:9" ht="33.75" outlineLevel="1">
      <c r="A23" s="13" t="s">
        <v>5</v>
      </c>
      <c r="B23" s="13" t="s">
        <v>30</v>
      </c>
      <c r="C23" s="14" t="s">
        <v>32</v>
      </c>
      <c r="D23" s="13" t="s">
        <v>31</v>
      </c>
      <c r="E23" s="15">
        <v>713445</v>
      </c>
      <c r="F23" s="15">
        <v>315131.49</v>
      </c>
      <c r="G23" s="15">
        <v>245497.69</v>
      </c>
      <c r="H23" s="15">
        <f t="shared" si="0"/>
        <v>34.41017737877482</v>
      </c>
      <c r="I23" s="15">
        <f t="shared" si="1"/>
        <v>77.9032555584972</v>
      </c>
    </row>
    <row r="24" spans="1:9" ht="22.5" outlineLevel="1">
      <c r="A24" s="13" t="s">
        <v>5</v>
      </c>
      <c r="B24" s="13" t="s">
        <v>30</v>
      </c>
      <c r="C24" s="14" t="s">
        <v>34</v>
      </c>
      <c r="D24" s="13" t="s">
        <v>33</v>
      </c>
      <c r="E24" s="15">
        <v>760513</v>
      </c>
      <c r="F24" s="15">
        <v>309000</v>
      </c>
      <c r="G24" s="15">
        <v>292126.23</v>
      </c>
      <c r="H24" s="15">
        <f t="shared" si="0"/>
        <v>38.41173392170811</v>
      </c>
      <c r="I24" s="15">
        <f t="shared" si="1"/>
        <v>94.53923300970874</v>
      </c>
    </row>
    <row r="25" spans="1:9" ht="22.5" outlineLevel="1">
      <c r="A25" s="13" t="s">
        <v>5</v>
      </c>
      <c r="B25" s="13" t="s">
        <v>35</v>
      </c>
      <c r="C25" s="14" t="s">
        <v>37</v>
      </c>
      <c r="D25" s="13" t="s">
        <v>36</v>
      </c>
      <c r="E25" s="15">
        <v>200000</v>
      </c>
      <c r="F25" s="15">
        <v>0</v>
      </c>
      <c r="G25" s="15">
        <v>0</v>
      </c>
      <c r="H25" s="15">
        <f t="shared" si="0"/>
        <v>0</v>
      </c>
      <c r="I25" s="15">
        <v>0</v>
      </c>
    </row>
    <row r="26" spans="1:9" ht="15.75" customHeight="1" outlineLevel="1">
      <c r="A26" s="13" t="s">
        <v>5</v>
      </c>
      <c r="B26" s="13" t="s">
        <v>38</v>
      </c>
      <c r="C26" s="14" t="s">
        <v>40</v>
      </c>
      <c r="D26" s="13" t="s">
        <v>39</v>
      </c>
      <c r="E26" s="15">
        <v>3000000</v>
      </c>
      <c r="F26" s="15">
        <v>0</v>
      </c>
      <c r="G26" s="15">
        <v>0</v>
      </c>
      <c r="H26" s="15">
        <f t="shared" si="0"/>
        <v>0</v>
      </c>
      <c r="I26" s="15">
        <v>0</v>
      </c>
    </row>
    <row r="27" spans="1:9" ht="22.5" outlineLevel="1">
      <c r="A27" s="13" t="s">
        <v>5</v>
      </c>
      <c r="B27" s="13" t="s">
        <v>41</v>
      </c>
      <c r="C27" s="14" t="s">
        <v>43</v>
      </c>
      <c r="D27" s="13" t="s">
        <v>42</v>
      </c>
      <c r="E27" s="15">
        <v>629900</v>
      </c>
      <c r="F27" s="15">
        <v>303000</v>
      </c>
      <c r="G27" s="15">
        <v>303000</v>
      </c>
      <c r="H27" s="15">
        <f t="shared" si="0"/>
        <v>48.10287347197968</v>
      </c>
      <c r="I27" s="15">
        <f t="shared" si="1"/>
        <v>100</v>
      </c>
    </row>
    <row r="28" spans="1:9" ht="22.5" outlineLevel="1">
      <c r="A28" s="13" t="s">
        <v>5</v>
      </c>
      <c r="B28" s="13" t="s">
        <v>41</v>
      </c>
      <c r="C28" s="14" t="s">
        <v>45</v>
      </c>
      <c r="D28" s="13" t="s">
        <v>44</v>
      </c>
      <c r="E28" s="15">
        <v>366000</v>
      </c>
      <c r="F28" s="15">
        <v>157000</v>
      </c>
      <c r="G28" s="15">
        <v>157000</v>
      </c>
      <c r="H28" s="15">
        <f t="shared" si="0"/>
        <v>42.89617486338798</v>
      </c>
      <c r="I28" s="15">
        <f t="shared" si="1"/>
        <v>100</v>
      </c>
    </row>
    <row r="29" spans="1:9" ht="45" outlineLevel="1">
      <c r="A29" s="13" t="s">
        <v>5</v>
      </c>
      <c r="B29" s="13" t="s">
        <v>41</v>
      </c>
      <c r="C29" s="14" t="s">
        <v>47</v>
      </c>
      <c r="D29" s="13" t="s">
        <v>46</v>
      </c>
      <c r="E29" s="15">
        <v>15000</v>
      </c>
      <c r="F29" s="15">
        <v>0</v>
      </c>
      <c r="G29" s="15">
        <v>0</v>
      </c>
      <c r="H29" s="15">
        <f t="shared" si="0"/>
        <v>0</v>
      </c>
      <c r="I29" s="15">
        <v>0</v>
      </c>
    </row>
    <row r="30" spans="1:9" ht="13.5" customHeight="1" outlineLevel="1">
      <c r="A30" s="13" t="s">
        <v>5</v>
      </c>
      <c r="B30" s="13" t="s">
        <v>41</v>
      </c>
      <c r="C30" s="14" t="s">
        <v>49</v>
      </c>
      <c r="D30" s="13" t="s">
        <v>48</v>
      </c>
      <c r="E30" s="15">
        <v>150000</v>
      </c>
      <c r="F30" s="15">
        <v>110818.38</v>
      </c>
      <c r="G30" s="15">
        <v>110818.38</v>
      </c>
      <c r="H30" s="15">
        <f t="shared" si="0"/>
        <v>73.87892</v>
      </c>
      <c r="I30" s="15">
        <f t="shared" si="1"/>
        <v>100</v>
      </c>
    </row>
    <row r="31" spans="1:9" ht="22.5" outlineLevel="1">
      <c r="A31" s="13" t="s">
        <v>5</v>
      </c>
      <c r="B31" s="13" t="s">
        <v>41</v>
      </c>
      <c r="C31" s="14" t="s">
        <v>51</v>
      </c>
      <c r="D31" s="13" t="s">
        <v>50</v>
      </c>
      <c r="E31" s="15">
        <v>2008709.4</v>
      </c>
      <c r="F31" s="15">
        <v>1290642.1</v>
      </c>
      <c r="G31" s="15">
        <v>1216304.45</v>
      </c>
      <c r="H31" s="15">
        <f t="shared" si="0"/>
        <v>60.551538714360575</v>
      </c>
      <c r="I31" s="15">
        <f t="shared" si="1"/>
        <v>94.24025839541419</v>
      </c>
    </row>
    <row r="32" spans="1:9" ht="56.25" outlineLevel="1">
      <c r="A32" s="13" t="s">
        <v>5</v>
      </c>
      <c r="B32" s="13" t="s">
        <v>41</v>
      </c>
      <c r="C32" s="14" t="s">
        <v>53</v>
      </c>
      <c r="D32" s="13" t="s">
        <v>52</v>
      </c>
      <c r="E32" s="15">
        <v>2300</v>
      </c>
      <c r="F32" s="15">
        <v>0</v>
      </c>
      <c r="G32" s="15">
        <v>0</v>
      </c>
      <c r="H32" s="15">
        <f t="shared" si="0"/>
        <v>0</v>
      </c>
      <c r="I32" s="15">
        <v>0</v>
      </c>
    </row>
    <row r="33" spans="1:9" ht="12.75">
      <c r="A33" s="9" t="s">
        <v>6</v>
      </c>
      <c r="B33" s="10"/>
      <c r="C33" s="11"/>
      <c r="D33" s="10"/>
      <c r="E33" s="12">
        <v>181800</v>
      </c>
      <c r="F33" s="12">
        <v>90900</v>
      </c>
      <c r="G33" s="12">
        <f>G34</f>
        <v>90900</v>
      </c>
      <c r="H33" s="12">
        <f>G33*100/E33</f>
        <v>50</v>
      </c>
      <c r="I33" s="12">
        <f>G33*100/F33</f>
        <v>100</v>
      </c>
    </row>
    <row r="34" spans="1:9" ht="45" outlineLevel="1">
      <c r="A34" s="13" t="s">
        <v>6</v>
      </c>
      <c r="B34" s="13" t="s">
        <v>9</v>
      </c>
      <c r="C34" s="14" t="s">
        <v>55</v>
      </c>
      <c r="D34" s="13" t="s">
        <v>54</v>
      </c>
      <c r="E34" s="15">
        <v>181800</v>
      </c>
      <c r="F34" s="15">
        <v>90900</v>
      </c>
      <c r="G34" s="15">
        <v>90900</v>
      </c>
      <c r="H34" s="15">
        <f>G34*100/E34</f>
        <v>50</v>
      </c>
      <c r="I34" s="15">
        <f>G34*100/F34</f>
        <v>100</v>
      </c>
    </row>
    <row r="35" spans="1:9" ht="12.75">
      <c r="A35" s="9" t="s">
        <v>9</v>
      </c>
      <c r="B35" s="10"/>
      <c r="C35" s="11"/>
      <c r="D35" s="10"/>
      <c r="E35" s="12">
        <v>964000</v>
      </c>
      <c r="F35" s="12">
        <v>137000</v>
      </c>
      <c r="G35" s="12">
        <f>G36+G37+G38+G39+G40+G41+G42+G43+G44+G45+G46</f>
        <v>137000</v>
      </c>
      <c r="H35" s="12">
        <f>G35*100/E35</f>
        <v>14.21161825726141</v>
      </c>
      <c r="I35" s="12">
        <f>G35*100/F35</f>
        <v>100</v>
      </c>
    </row>
    <row r="36" spans="1:9" ht="45" outlineLevel="1">
      <c r="A36" s="13" t="s">
        <v>9</v>
      </c>
      <c r="B36" s="13" t="s">
        <v>56</v>
      </c>
      <c r="C36" s="14" t="s">
        <v>58</v>
      </c>
      <c r="D36" s="13" t="s">
        <v>57</v>
      </c>
      <c r="E36" s="15">
        <v>5000</v>
      </c>
      <c r="F36" s="15">
        <v>0</v>
      </c>
      <c r="G36" s="15">
        <v>0</v>
      </c>
      <c r="H36" s="15">
        <v>0</v>
      </c>
      <c r="I36" s="15">
        <v>0</v>
      </c>
    </row>
    <row r="37" spans="1:9" ht="78.75" outlineLevel="1">
      <c r="A37" s="13" t="s">
        <v>9</v>
      </c>
      <c r="B37" s="13" t="s">
        <v>56</v>
      </c>
      <c r="C37" s="14" t="s">
        <v>60</v>
      </c>
      <c r="D37" s="13" t="s">
        <v>59</v>
      </c>
      <c r="E37" s="15">
        <v>25000</v>
      </c>
      <c r="F37" s="15">
        <v>0</v>
      </c>
      <c r="G37" s="15">
        <v>0</v>
      </c>
      <c r="H37" s="15">
        <v>0</v>
      </c>
      <c r="I37" s="15">
        <v>0</v>
      </c>
    </row>
    <row r="38" spans="1:9" ht="33.75" outlineLevel="1">
      <c r="A38" s="13" t="s">
        <v>9</v>
      </c>
      <c r="B38" s="13" t="s">
        <v>61</v>
      </c>
      <c r="C38" s="14" t="s">
        <v>63</v>
      </c>
      <c r="D38" s="13" t="s">
        <v>62</v>
      </c>
      <c r="E38" s="15">
        <v>10000</v>
      </c>
      <c r="F38" s="15">
        <v>0</v>
      </c>
      <c r="G38" s="15">
        <v>0</v>
      </c>
      <c r="H38" s="15">
        <v>0</v>
      </c>
      <c r="I38" s="15">
        <v>0</v>
      </c>
    </row>
    <row r="39" spans="1:9" ht="33.75" outlineLevel="1">
      <c r="A39" s="13" t="s">
        <v>9</v>
      </c>
      <c r="B39" s="13" t="s">
        <v>61</v>
      </c>
      <c r="C39" s="14" t="s">
        <v>65</v>
      </c>
      <c r="D39" s="13" t="s">
        <v>64</v>
      </c>
      <c r="E39" s="15">
        <v>5000</v>
      </c>
      <c r="F39" s="15">
        <v>2000</v>
      </c>
      <c r="G39" s="15">
        <v>2000</v>
      </c>
      <c r="H39" s="15">
        <f>G39*100/E39</f>
        <v>40</v>
      </c>
      <c r="I39" s="15">
        <f>G39*100/F39</f>
        <v>100</v>
      </c>
    </row>
    <row r="40" spans="1:9" ht="45" outlineLevel="1">
      <c r="A40" s="13" t="s">
        <v>9</v>
      </c>
      <c r="B40" s="13" t="s">
        <v>66</v>
      </c>
      <c r="C40" s="14" t="s">
        <v>68</v>
      </c>
      <c r="D40" s="13" t="s">
        <v>67</v>
      </c>
      <c r="E40" s="15">
        <v>128400</v>
      </c>
      <c r="F40" s="15">
        <v>0</v>
      </c>
      <c r="G40" s="15">
        <v>0</v>
      </c>
      <c r="H40" s="15">
        <v>0</v>
      </c>
      <c r="I40" s="15">
        <v>0</v>
      </c>
    </row>
    <row r="41" spans="1:9" ht="33.75" outlineLevel="1">
      <c r="A41" s="13" t="s">
        <v>9</v>
      </c>
      <c r="B41" s="13" t="s">
        <v>66</v>
      </c>
      <c r="C41" s="14" t="s">
        <v>70</v>
      </c>
      <c r="D41" s="13" t="s">
        <v>69</v>
      </c>
      <c r="E41" s="15">
        <v>612000</v>
      </c>
      <c r="F41" s="15">
        <v>45000</v>
      </c>
      <c r="G41" s="15">
        <v>45000</v>
      </c>
      <c r="H41" s="15">
        <f>G41*100/E41</f>
        <v>7.352941176470588</v>
      </c>
      <c r="I41" s="15">
        <f>G41*100/F41</f>
        <v>100</v>
      </c>
    </row>
    <row r="42" spans="1:9" ht="33.75" customHeight="1" outlineLevel="1">
      <c r="A42" s="13" t="s">
        <v>9</v>
      </c>
      <c r="B42" s="13" t="s">
        <v>66</v>
      </c>
      <c r="C42" s="14" t="s">
        <v>72</v>
      </c>
      <c r="D42" s="13" t="s">
        <v>71</v>
      </c>
      <c r="E42" s="15">
        <v>12000</v>
      </c>
      <c r="F42" s="15">
        <v>0</v>
      </c>
      <c r="G42" s="15">
        <v>0</v>
      </c>
      <c r="H42" s="15">
        <v>0</v>
      </c>
      <c r="I42" s="15">
        <v>0</v>
      </c>
    </row>
    <row r="43" spans="1:9" ht="45" outlineLevel="1">
      <c r="A43" s="13" t="s">
        <v>9</v>
      </c>
      <c r="B43" s="13" t="s">
        <v>66</v>
      </c>
      <c r="C43" s="14" t="s">
        <v>74</v>
      </c>
      <c r="D43" s="13" t="s">
        <v>73</v>
      </c>
      <c r="E43" s="15">
        <v>38200</v>
      </c>
      <c r="F43" s="15">
        <v>0</v>
      </c>
      <c r="G43" s="15">
        <v>0</v>
      </c>
      <c r="H43" s="15">
        <v>0</v>
      </c>
      <c r="I43" s="15">
        <v>0</v>
      </c>
    </row>
    <row r="44" spans="1:9" ht="67.5" outlineLevel="1">
      <c r="A44" s="13" t="s">
        <v>9</v>
      </c>
      <c r="B44" s="13" t="s">
        <v>66</v>
      </c>
      <c r="C44" s="14" t="s">
        <v>76</v>
      </c>
      <c r="D44" s="13" t="s">
        <v>75</v>
      </c>
      <c r="E44" s="15">
        <v>33000</v>
      </c>
      <c r="F44" s="15">
        <v>0</v>
      </c>
      <c r="G44" s="15">
        <v>0</v>
      </c>
      <c r="H44" s="15">
        <v>0</v>
      </c>
      <c r="I44" s="15">
        <v>0</v>
      </c>
    </row>
    <row r="45" spans="1:9" ht="33.75" outlineLevel="1">
      <c r="A45" s="13" t="s">
        <v>9</v>
      </c>
      <c r="B45" s="13" t="s">
        <v>66</v>
      </c>
      <c r="C45" s="14" t="s">
        <v>78</v>
      </c>
      <c r="D45" s="13" t="s">
        <v>77</v>
      </c>
      <c r="E45" s="15">
        <v>90000</v>
      </c>
      <c r="F45" s="15">
        <v>90000</v>
      </c>
      <c r="G45" s="15">
        <v>90000</v>
      </c>
      <c r="H45" s="15">
        <f>G45*100/E45</f>
        <v>100</v>
      </c>
      <c r="I45" s="15">
        <f>G45*100/F45</f>
        <v>100</v>
      </c>
    </row>
    <row r="46" spans="1:9" ht="33.75" outlineLevel="1">
      <c r="A46" s="13" t="s">
        <v>9</v>
      </c>
      <c r="B46" s="13" t="s">
        <v>66</v>
      </c>
      <c r="C46" s="14" t="s">
        <v>80</v>
      </c>
      <c r="D46" s="13" t="s">
        <v>79</v>
      </c>
      <c r="E46" s="15">
        <v>5400</v>
      </c>
      <c r="F46" s="15">
        <v>0</v>
      </c>
      <c r="G46" s="15">
        <v>0</v>
      </c>
      <c r="H46" s="15">
        <v>0</v>
      </c>
      <c r="I46" s="15">
        <v>0</v>
      </c>
    </row>
    <row r="47" spans="1:9" ht="12.75">
      <c r="A47" s="9" t="s">
        <v>12</v>
      </c>
      <c r="B47" s="10"/>
      <c r="C47" s="11"/>
      <c r="D47" s="10"/>
      <c r="E47" s="12">
        <v>35230856.48</v>
      </c>
      <c r="F47" s="12">
        <v>2866474.46</v>
      </c>
      <c r="G47" s="12">
        <f>G48+G49+G50+G51+G52+G53+G54+G55+G56+G57+G58+G59+G60+G61+G62</f>
        <v>2866474.46</v>
      </c>
      <c r="H47" s="12">
        <f>G47*100/E47</f>
        <v>8.136261068836781</v>
      </c>
      <c r="I47" s="12">
        <f>G47*100/F47</f>
        <v>100</v>
      </c>
    </row>
    <row r="48" spans="1:9" ht="22.5" outlineLevel="1">
      <c r="A48" s="13" t="s">
        <v>12</v>
      </c>
      <c r="B48" s="13" t="s">
        <v>30</v>
      </c>
      <c r="C48" s="14" t="s">
        <v>82</v>
      </c>
      <c r="D48" s="13" t="s">
        <v>81</v>
      </c>
      <c r="E48" s="15">
        <v>261230</v>
      </c>
      <c r="F48" s="15">
        <v>0</v>
      </c>
      <c r="G48" s="15">
        <v>0</v>
      </c>
      <c r="H48" s="15">
        <v>0</v>
      </c>
      <c r="I48" s="15">
        <v>0</v>
      </c>
    </row>
    <row r="49" spans="1:9" ht="33.75" outlineLevel="1">
      <c r="A49" s="13" t="s">
        <v>12</v>
      </c>
      <c r="B49" s="13" t="s">
        <v>56</v>
      </c>
      <c r="C49" s="14" t="s">
        <v>84</v>
      </c>
      <c r="D49" s="13" t="s">
        <v>83</v>
      </c>
      <c r="E49" s="15">
        <v>2248467.77</v>
      </c>
      <c r="F49" s="15">
        <v>420000</v>
      </c>
      <c r="G49" s="15">
        <v>420000</v>
      </c>
      <c r="H49" s="15">
        <f>G49*100/E49</f>
        <v>18.679387163285867</v>
      </c>
      <c r="I49" s="15">
        <f>G49*100/F49</f>
        <v>100</v>
      </c>
    </row>
    <row r="50" spans="1:9" ht="33.75" outlineLevel="1">
      <c r="A50" s="13" t="s">
        <v>12</v>
      </c>
      <c r="B50" s="13" t="s">
        <v>56</v>
      </c>
      <c r="C50" s="14" t="s">
        <v>86</v>
      </c>
      <c r="D50" s="13" t="s">
        <v>85</v>
      </c>
      <c r="E50" s="15">
        <v>20000</v>
      </c>
      <c r="F50" s="15">
        <v>0</v>
      </c>
      <c r="G50" s="15">
        <v>0</v>
      </c>
      <c r="H50" s="15">
        <v>0</v>
      </c>
      <c r="I50" s="15">
        <v>0</v>
      </c>
    </row>
    <row r="51" spans="1:9" ht="45" outlineLevel="1">
      <c r="A51" s="13" t="s">
        <v>12</v>
      </c>
      <c r="B51" s="13" t="s">
        <v>56</v>
      </c>
      <c r="C51" s="14" t="s">
        <v>88</v>
      </c>
      <c r="D51" s="13" t="s">
        <v>87</v>
      </c>
      <c r="E51" s="15">
        <v>4700000</v>
      </c>
      <c r="F51" s="15">
        <v>2138553</v>
      </c>
      <c r="G51" s="15">
        <v>2138553</v>
      </c>
      <c r="H51" s="15">
        <f>G51*100/E51</f>
        <v>45.501127659574465</v>
      </c>
      <c r="I51" s="15">
        <f>G51*100/F51</f>
        <v>100</v>
      </c>
    </row>
    <row r="52" spans="1:9" ht="56.25" outlineLevel="1">
      <c r="A52" s="13" t="s">
        <v>12</v>
      </c>
      <c r="B52" s="13" t="s">
        <v>56</v>
      </c>
      <c r="C52" s="14" t="s">
        <v>90</v>
      </c>
      <c r="D52" s="13" t="s">
        <v>89</v>
      </c>
      <c r="E52" s="15">
        <v>21465000</v>
      </c>
      <c r="F52" s="15">
        <v>0</v>
      </c>
      <c r="G52" s="15">
        <v>0</v>
      </c>
      <c r="H52" s="15">
        <v>0</v>
      </c>
      <c r="I52" s="15">
        <v>0</v>
      </c>
    </row>
    <row r="53" spans="1:9" ht="56.25" outlineLevel="1">
      <c r="A53" s="13" t="s">
        <v>12</v>
      </c>
      <c r="B53" s="13" t="s">
        <v>56</v>
      </c>
      <c r="C53" s="14" t="s">
        <v>92</v>
      </c>
      <c r="D53" s="13" t="s">
        <v>91</v>
      </c>
      <c r="E53" s="15">
        <v>1400000</v>
      </c>
      <c r="F53" s="15">
        <v>0</v>
      </c>
      <c r="G53" s="15">
        <v>0</v>
      </c>
      <c r="H53" s="15">
        <v>0</v>
      </c>
      <c r="I53" s="15">
        <v>0</v>
      </c>
    </row>
    <row r="54" spans="1:9" ht="45" outlineLevel="1">
      <c r="A54" s="13" t="s">
        <v>12</v>
      </c>
      <c r="B54" s="13" t="s">
        <v>56</v>
      </c>
      <c r="C54" s="14" t="s">
        <v>94</v>
      </c>
      <c r="D54" s="13" t="s">
        <v>93</v>
      </c>
      <c r="E54" s="15">
        <v>4135000</v>
      </c>
      <c r="F54" s="15">
        <v>0</v>
      </c>
      <c r="G54" s="15">
        <v>0</v>
      </c>
      <c r="H54" s="15">
        <v>0</v>
      </c>
      <c r="I54" s="15">
        <v>0</v>
      </c>
    </row>
    <row r="55" spans="1:9" ht="45" outlineLevel="1">
      <c r="A55" s="13" t="s">
        <v>12</v>
      </c>
      <c r="B55" s="13" t="s">
        <v>56</v>
      </c>
      <c r="C55" s="14" t="s">
        <v>96</v>
      </c>
      <c r="D55" s="13" t="s">
        <v>95</v>
      </c>
      <c r="E55" s="15">
        <v>217640</v>
      </c>
      <c r="F55" s="15">
        <v>0</v>
      </c>
      <c r="G55" s="15">
        <v>0</v>
      </c>
      <c r="H55" s="15">
        <v>0</v>
      </c>
      <c r="I55" s="15">
        <v>0</v>
      </c>
    </row>
    <row r="56" spans="1:9" ht="22.5" outlineLevel="1">
      <c r="A56" s="13" t="s">
        <v>12</v>
      </c>
      <c r="B56" s="13" t="s">
        <v>97</v>
      </c>
      <c r="C56" s="14" t="s">
        <v>99</v>
      </c>
      <c r="D56" s="13" t="s">
        <v>98</v>
      </c>
      <c r="E56" s="15">
        <v>254780.93</v>
      </c>
      <c r="F56" s="15">
        <v>154780.93</v>
      </c>
      <c r="G56" s="15">
        <v>154780.93</v>
      </c>
      <c r="H56" s="15">
        <f>G56*100/E56</f>
        <v>60.75059463830358</v>
      </c>
      <c r="I56" s="15">
        <f>G56*100/F56</f>
        <v>100</v>
      </c>
    </row>
    <row r="57" spans="1:9" ht="22.5" outlineLevel="1">
      <c r="A57" s="13" t="s">
        <v>12</v>
      </c>
      <c r="B57" s="13" t="s">
        <v>97</v>
      </c>
      <c r="C57" s="14" t="s">
        <v>101</v>
      </c>
      <c r="D57" s="13" t="s">
        <v>100</v>
      </c>
      <c r="E57" s="15">
        <v>20000</v>
      </c>
      <c r="F57" s="15">
        <v>0</v>
      </c>
      <c r="G57" s="15">
        <v>0</v>
      </c>
      <c r="H57" s="15">
        <v>0</v>
      </c>
      <c r="I57" s="15">
        <v>0</v>
      </c>
    </row>
    <row r="58" spans="1:9" ht="22.5" outlineLevel="1">
      <c r="A58" s="13" t="s">
        <v>12</v>
      </c>
      <c r="B58" s="13" t="s">
        <v>97</v>
      </c>
      <c r="C58" s="14" t="s">
        <v>103</v>
      </c>
      <c r="D58" s="13" t="s">
        <v>102</v>
      </c>
      <c r="E58" s="15">
        <v>30000</v>
      </c>
      <c r="F58" s="15">
        <v>0</v>
      </c>
      <c r="G58" s="15">
        <v>0</v>
      </c>
      <c r="H58" s="15">
        <v>0</v>
      </c>
      <c r="I58" s="15">
        <v>0</v>
      </c>
    </row>
    <row r="59" spans="1:9" ht="145.5" customHeight="1" outlineLevel="1">
      <c r="A59" s="13" t="s">
        <v>12</v>
      </c>
      <c r="B59" s="13" t="s">
        <v>97</v>
      </c>
      <c r="C59" s="14" t="s">
        <v>105</v>
      </c>
      <c r="D59" s="16" t="s">
        <v>104</v>
      </c>
      <c r="E59" s="15">
        <v>10000</v>
      </c>
      <c r="F59" s="15">
        <v>0</v>
      </c>
      <c r="G59" s="15">
        <v>0</v>
      </c>
      <c r="H59" s="15">
        <v>0</v>
      </c>
      <c r="I59" s="15">
        <v>0</v>
      </c>
    </row>
    <row r="60" spans="1:9" ht="123.75" outlineLevel="1">
      <c r="A60" s="13" t="s">
        <v>12</v>
      </c>
      <c r="B60" s="13" t="s">
        <v>97</v>
      </c>
      <c r="C60" s="14" t="s">
        <v>107</v>
      </c>
      <c r="D60" s="16" t="s">
        <v>106</v>
      </c>
      <c r="E60" s="15">
        <v>20000</v>
      </c>
      <c r="F60" s="15">
        <v>0</v>
      </c>
      <c r="G60" s="15">
        <v>0</v>
      </c>
      <c r="H60" s="15">
        <v>0</v>
      </c>
      <c r="I60" s="15">
        <v>0</v>
      </c>
    </row>
    <row r="61" spans="1:9" ht="33.75" outlineLevel="1">
      <c r="A61" s="13" t="s">
        <v>12</v>
      </c>
      <c r="B61" s="13" t="s">
        <v>97</v>
      </c>
      <c r="C61" s="14" t="s">
        <v>109</v>
      </c>
      <c r="D61" s="13" t="s">
        <v>108</v>
      </c>
      <c r="E61" s="15">
        <v>348737.78</v>
      </c>
      <c r="F61" s="15">
        <v>153140.53</v>
      </c>
      <c r="G61" s="15">
        <v>153140.53</v>
      </c>
      <c r="H61" s="15">
        <f>G61*100/E61</f>
        <v>43.912801761828035</v>
      </c>
      <c r="I61" s="15">
        <f>G61*100/F61</f>
        <v>100</v>
      </c>
    </row>
    <row r="62" spans="1:9" ht="67.5" outlineLevel="1">
      <c r="A62" s="13" t="s">
        <v>12</v>
      </c>
      <c r="B62" s="13" t="s">
        <v>97</v>
      </c>
      <c r="C62" s="14" t="s">
        <v>111</v>
      </c>
      <c r="D62" s="13" t="s">
        <v>110</v>
      </c>
      <c r="E62" s="15">
        <v>100000</v>
      </c>
      <c r="F62" s="15">
        <v>0</v>
      </c>
      <c r="G62" s="15">
        <v>0</v>
      </c>
      <c r="H62" s="15">
        <v>0</v>
      </c>
      <c r="I62" s="15">
        <v>0</v>
      </c>
    </row>
    <row r="63" spans="1:9" ht="12.75">
      <c r="A63" s="9" t="s">
        <v>112</v>
      </c>
      <c r="B63" s="10"/>
      <c r="C63" s="11"/>
      <c r="D63" s="10"/>
      <c r="E63" s="12">
        <v>17855249.92</v>
      </c>
      <c r="F63" s="12">
        <v>3503978.11</v>
      </c>
      <c r="G63" s="12">
        <f>G64+G65+G66+G67+G68+G69+G70+G71+G72+G74+G75+G76+G77+G78+G79+G80+G73</f>
        <v>3440630.4</v>
      </c>
      <c r="H63" s="12">
        <f>G63*100/E63</f>
        <v>19.269572901055195</v>
      </c>
      <c r="I63" s="12">
        <f>G63*100/F63</f>
        <v>98.1921202698381</v>
      </c>
    </row>
    <row r="64" spans="1:9" ht="36.75" customHeight="1" outlineLevel="1">
      <c r="A64" s="13" t="s">
        <v>112</v>
      </c>
      <c r="B64" s="13" t="s">
        <v>5</v>
      </c>
      <c r="C64" s="14" t="s">
        <v>114</v>
      </c>
      <c r="D64" s="13" t="s">
        <v>113</v>
      </c>
      <c r="E64" s="15">
        <v>2200000</v>
      </c>
      <c r="F64" s="15">
        <v>722383.3</v>
      </c>
      <c r="G64" s="15">
        <v>722383.3</v>
      </c>
      <c r="H64" s="15">
        <f>G64*100/E64</f>
        <v>32.835604545454544</v>
      </c>
      <c r="I64" s="15">
        <f>G64*100/F64</f>
        <v>100</v>
      </c>
    </row>
    <row r="65" spans="1:9" ht="22.5" outlineLevel="1">
      <c r="A65" s="13" t="s">
        <v>112</v>
      </c>
      <c r="B65" s="13" t="s">
        <v>5</v>
      </c>
      <c r="C65" s="14" t="s">
        <v>116</v>
      </c>
      <c r="D65" s="13" t="s">
        <v>115</v>
      </c>
      <c r="E65" s="15">
        <v>1443897.24</v>
      </c>
      <c r="F65" s="15">
        <v>381277.21</v>
      </c>
      <c r="G65" s="15">
        <v>381277.21</v>
      </c>
      <c r="H65" s="15">
        <f>G65*100/E65</f>
        <v>26.40611806973189</v>
      </c>
      <c r="I65" s="15">
        <f>G65*100/F65</f>
        <v>100</v>
      </c>
    </row>
    <row r="66" spans="1:9" ht="56.25" outlineLevel="1">
      <c r="A66" s="13" t="s">
        <v>112</v>
      </c>
      <c r="B66" s="13" t="s">
        <v>5</v>
      </c>
      <c r="C66" s="14" t="s">
        <v>118</v>
      </c>
      <c r="D66" s="13" t="s">
        <v>117</v>
      </c>
      <c r="E66" s="15">
        <v>60000</v>
      </c>
      <c r="F66" s="15">
        <v>0</v>
      </c>
      <c r="G66" s="15">
        <v>0</v>
      </c>
      <c r="H66" s="15">
        <v>0</v>
      </c>
      <c r="I66" s="15">
        <v>0</v>
      </c>
    </row>
    <row r="67" spans="1:9" ht="22.5" outlineLevel="1">
      <c r="A67" s="13" t="s">
        <v>112</v>
      </c>
      <c r="B67" s="13" t="s">
        <v>6</v>
      </c>
      <c r="C67" s="14" t="s">
        <v>120</v>
      </c>
      <c r="D67" s="13" t="s">
        <v>119</v>
      </c>
      <c r="E67" s="15">
        <v>199577.64</v>
      </c>
      <c r="F67" s="15">
        <v>199577.64</v>
      </c>
      <c r="G67" s="15">
        <v>199577.64</v>
      </c>
      <c r="H67" s="15">
        <f>G67*100/E67</f>
        <v>100</v>
      </c>
      <c r="I67" s="15">
        <f>G67*100/F67</f>
        <v>100</v>
      </c>
    </row>
    <row r="68" spans="1:9" ht="15" customHeight="1" outlineLevel="1">
      <c r="A68" s="13" t="s">
        <v>112</v>
      </c>
      <c r="B68" s="13" t="s">
        <v>6</v>
      </c>
      <c r="C68" s="14" t="s">
        <v>122</v>
      </c>
      <c r="D68" s="13" t="s">
        <v>121</v>
      </c>
      <c r="E68" s="15">
        <v>1218784</v>
      </c>
      <c r="F68" s="15">
        <v>34850</v>
      </c>
      <c r="G68" s="15">
        <v>34850</v>
      </c>
      <c r="H68" s="15">
        <f>G68*100/E68</f>
        <v>2.8594074093522726</v>
      </c>
      <c r="I68" s="15">
        <f>G68*100/F68</f>
        <v>100</v>
      </c>
    </row>
    <row r="69" spans="1:9" ht="56.25" outlineLevel="1">
      <c r="A69" s="13" t="s">
        <v>112</v>
      </c>
      <c r="B69" s="13" t="s">
        <v>9</v>
      </c>
      <c r="C69" s="14" t="s">
        <v>124</v>
      </c>
      <c r="D69" s="13" t="s">
        <v>123</v>
      </c>
      <c r="E69" s="15">
        <v>4382991.04</v>
      </c>
      <c r="F69" s="15">
        <v>0</v>
      </c>
      <c r="G69" s="15">
        <v>0</v>
      </c>
      <c r="H69" s="15">
        <v>0</v>
      </c>
      <c r="I69" s="15">
        <v>0</v>
      </c>
    </row>
    <row r="70" spans="1:9" ht="56.25" outlineLevel="1">
      <c r="A70" s="13" t="s">
        <v>112</v>
      </c>
      <c r="B70" s="13" t="s">
        <v>9</v>
      </c>
      <c r="C70" s="14" t="s">
        <v>126</v>
      </c>
      <c r="D70" s="13" t="s">
        <v>125</v>
      </c>
      <c r="E70" s="15">
        <v>206100</v>
      </c>
      <c r="F70" s="15">
        <v>0</v>
      </c>
      <c r="G70" s="15">
        <v>0</v>
      </c>
      <c r="H70" s="15">
        <v>0</v>
      </c>
      <c r="I70" s="15">
        <v>0</v>
      </c>
    </row>
    <row r="71" spans="1:9" ht="24" customHeight="1" outlineLevel="1">
      <c r="A71" s="13" t="s">
        <v>112</v>
      </c>
      <c r="B71" s="13" t="s">
        <v>9</v>
      </c>
      <c r="C71" s="14" t="s">
        <v>128</v>
      </c>
      <c r="D71" s="13" t="s">
        <v>127</v>
      </c>
      <c r="E71" s="15">
        <v>1921447.34</v>
      </c>
      <c r="F71" s="15">
        <v>1031247.29</v>
      </c>
      <c r="G71" s="15">
        <v>1029745.34</v>
      </c>
      <c r="H71" s="15">
        <f aca="true" t="shared" si="2" ref="H71:H80">G71*100/E71</f>
        <v>53.592170785174886</v>
      </c>
      <c r="I71" s="15">
        <f aca="true" t="shared" si="3" ref="I71:I80">G71*100/F71</f>
        <v>99.85435598090153</v>
      </c>
    </row>
    <row r="72" spans="1:9" ht="33.75" outlineLevel="1">
      <c r="A72" s="13" t="s">
        <v>112</v>
      </c>
      <c r="B72" s="13" t="s">
        <v>9</v>
      </c>
      <c r="C72" s="14" t="s">
        <v>130</v>
      </c>
      <c r="D72" s="13" t="s">
        <v>129</v>
      </c>
      <c r="E72" s="15">
        <v>5000</v>
      </c>
      <c r="F72" s="15">
        <v>0</v>
      </c>
      <c r="G72" s="15">
        <v>0</v>
      </c>
      <c r="H72" s="15">
        <v>0</v>
      </c>
      <c r="I72" s="15">
        <v>0</v>
      </c>
    </row>
    <row r="73" spans="1:9" ht="22.5" outlineLevel="1">
      <c r="A73" s="13" t="s">
        <v>112</v>
      </c>
      <c r="B73" s="13" t="s">
        <v>9</v>
      </c>
      <c r="C73" s="14" t="s">
        <v>132</v>
      </c>
      <c r="D73" s="13" t="s">
        <v>131</v>
      </c>
      <c r="E73" s="15">
        <v>500000</v>
      </c>
      <c r="F73" s="15">
        <v>320000</v>
      </c>
      <c r="G73" s="15">
        <v>320000</v>
      </c>
      <c r="H73" s="15">
        <f t="shared" si="2"/>
        <v>64</v>
      </c>
      <c r="I73" s="15">
        <f t="shared" si="3"/>
        <v>100</v>
      </c>
    </row>
    <row r="74" spans="1:9" ht="15" customHeight="1" outlineLevel="1">
      <c r="A74" s="13" t="s">
        <v>112</v>
      </c>
      <c r="B74" s="13" t="s">
        <v>9</v>
      </c>
      <c r="C74" s="14" t="s">
        <v>134</v>
      </c>
      <c r="D74" s="13" t="s">
        <v>133</v>
      </c>
      <c r="E74" s="15">
        <v>500000</v>
      </c>
      <c r="F74" s="15">
        <v>0</v>
      </c>
      <c r="G74" s="15">
        <v>0</v>
      </c>
      <c r="H74" s="15">
        <v>0</v>
      </c>
      <c r="I74" s="15">
        <v>0</v>
      </c>
    </row>
    <row r="75" spans="1:9" ht="19.5" customHeight="1" outlineLevel="1">
      <c r="A75" s="13" t="s">
        <v>112</v>
      </c>
      <c r="B75" s="13" t="s">
        <v>9</v>
      </c>
      <c r="C75" s="14" t="s">
        <v>135</v>
      </c>
      <c r="D75" s="13" t="s">
        <v>133</v>
      </c>
      <c r="E75" s="15">
        <v>1000000</v>
      </c>
      <c r="F75" s="15">
        <v>28000</v>
      </c>
      <c r="G75" s="15">
        <v>28000</v>
      </c>
      <c r="H75" s="15">
        <f t="shared" si="2"/>
        <v>2.8</v>
      </c>
      <c r="I75" s="15">
        <f t="shared" si="3"/>
        <v>100</v>
      </c>
    </row>
    <row r="76" spans="1:9" ht="22.5" outlineLevel="1">
      <c r="A76" s="13" t="s">
        <v>112</v>
      </c>
      <c r="B76" s="13" t="s">
        <v>9</v>
      </c>
      <c r="C76" s="14" t="s">
        <v>137</v>
      </c>
      <c r="D76" s="13" t="s">
        <v>136</v>
      </c>
      <c r="E76" s="15">
        <v>252714.59</v>
      </c>
      <c r="F76" s="15">
        <v>41000</v>
      </c>
      <c r="G76" s="15">
        <v>41000</v>
      </c>
      <c r="H76" s="15">
        <f t="shared" si="2"/>
        <v>16.223835750836546</v>
      </c>
      <c r="I76" s="15">
        <f t="shared" si="3"/>
        <v>100</v>
      </c>
    </row>
    <row r="77" spans="1:9" ht="33.75" outlineLevel="1">
      <c r="A77" s="13" t="s">
        <v>112</v>
      </c>
      <c r="B77" s="13" t="s">
        <v>9</v>
      </c>
      <c r="C77" s="14" t="s">
        <v>139</v>
      </c>
      <c r="D77" s="13" t="s">
        <v>138</v>
      </c>
      <c r="E77" s="15">
        <v>2300000</v>
      </c>
      <c r="F77" s="15">
        <v>441920.85</v>
      </c>
      <c r="G77" s="15">
        <v>441920.85</v>
      </c>
      <c r="H77" s="15">
        <f t="shared" si="2"/>
        <v>19.21395</v>
      </c>
      <c r="I77" s="15">
        <f t="shared" si="3"/>
        <v>100</v>
      </c>
    </row>
    <row r="78" spans="1:9" ht="33.75" outlineLevel="1">
      <c r="A78" s="13" t="s">
        <v>112</v>
      </c>
      <c r="B78" s="13" t="s">
        <v>9</v>
      </c>
      <c r="C78" s="14" t="s">
        <v>141</v>
      </c>
      <c r="D78" s="13" t="s">
        <v>140</v>
      </c>
      <c r="E78" s="15">
        <v>734738.07</v>
      </c>
      <c r="F78" s="15">
        <v>60000</v>
      </c>
      <c r="G78" s="15">
        <v>0</v>
      </c>
      <c r="H78" s="15">
        <v>0</v>
      </c>
      <c r="I78" s="15">
        <v>0</v>
      </c>
    </row>
    <row r="79" spans="1:9" ht="33.75" outlineLevel="1">
      <c r="A79" s="13" t="s">
        <v>112</v>
      </c>
      <c r="B79" s="13" t="s">
        <v>9</v>
      </c>
      <c r="C79" s="14" t="s">
        <v>143</v>
      </c>
      <c r="D79" s="13" t="s">
        <v>142</v>
      </c>
      <c r="E79" s="15">
        <v>200000</v>
      </c>
      <c r="F79" s="15">
        <v>114371.82</v>
      </c>
      <c r="G79" s="15">
        <v>112526.06</v>
      </c>
      <c r="H79" s="15">
        <f t="shared" si="2"/>
        <v>56.26303</v>
      </c>
      <c r="I79" s="15">
        <f t="shared" si="3"/>
        <v>98.38617589542598</v>
      </c>
    </row>
    <row r="80" spans="1:9" ht="33.75" outlineLevel="1">
      <c r="A80" s="13" t="s">
        <v>112</v>
      </c>
      <c r="B80" s="13" t="s">
        <v>9</v>
      </c>
      <c r="C80" s="14" t="s">
        <v>145</v>
      </c>
      <c r="D80" s="13" t="s">
        <v>144</v>
      </c>
      <c r="E80" s="15">
        <v>730000</v>
      </c>
      <c r="F80" s="15">
        <v>129350</v>
      </c>
      <c r="G80" s="15">
        <v>129350</v>
      </c>
      <c r="H80" s="15">
        <f t="shared" si="2"/>
        <v>17.71917808219178</v>
      </c>
      <c r="I80" s="15">
        <f t="shared" si="3"/>
        <v>100</v>
      </c>
    </row>
    <row r="81" spans="1:9" ht="12.75">
      <c r="A81" s="9" t="s">
        <v>30</v>
      </c>
      <c r="B81" s="10"/>
      <c r="C81" s="11"/>
      <c r="D81" s="10"/>
      <c r="E81" s="12">
        <v>300000</v>
      </c>
      <c r="F81" s="12">
        <v>0</v>
      </c>
      <c r="G81" s="12">
        <f>G82</f>
        <v>0</v>
      </c>
      <c r="H81" s="12">
        <v>0</v>
      </c>
      <c r="I81" s="12">
        <v>0</v>
      </c>
    </row>
    <row r="82" spans="1:9" ht="78.75" outlineLevel="1">
      <c r="A82" s="13" t="s">
        <v>30</v>
      </c>
      <c r="B82" s="13" t="s">
        <v>112</v>
      </c>
      <c r="C82" s="14" t="s">
        <v>147</v>
      </c>
      <c r="D82" s="13" t="s">
        <v>146</v>
      </c>
      <c r="E82" s="15">
        <v>300000</v>
      </c>
      <c r="F82" s="15">
        <v>0</v>
      </c>
      <c r="G82" s="15">
        <v>0</v>
      </c>
      <c r="H82" s="15">
        <v>0</v>
      </c>
      <c r="I82" s="15">
        <v>0</v>
      </c>
    </row>
    <row r="83" spans="1:9" ht="12.75">
      <c r="A83" s="9" t="s">
        <v>35</v>
      </c>
      <c r="B83" s="10"/>
      <c r="C83" s="11"/>
      <c r="D83" s="10"/>
      <c r="E83" s="12">
        <v>177548540.75</v>
      </c>
      <c r="F83" s="12">
        <v>81759851.61</v>
      </c>
      <c r="G83" s="12">
        <f>G84+G85+G86+G87+G88+G89+G90+G91+G92+G93+G94+G95+G96+G97+G98+G99+G100+G101+G102+G103+G104+G105+G106+G107+G108+G109+G110+G111+G112+G113+G114+G115+G116+G117+G118+G119+G120+G121+G122</f>
        <v>81759850.81</v>
      </c>
      <c r="H83" s="12">
        <f>G83*100/E83</f>
        <v>46.04929472505394</v>
      </c>
      <c r="I83" s="12">
        <f>G83*100/F83</f>
        <v>99.99999902152464</v>
      </c>
    </row>
    <row r="84" spans="1:9" ht="45" outlineLevel="1">
      <c r="A84" s="13" t="s">
        <v>35</v>
      </c>
      <c r="B84" s="13" t="s">
        <v>5</v>
      </c>
      <c r="C84" s="14" t="s">
        <v>20</v>
      </c>
      <c r="D84" s="13" t="s">
        <v>19</v>
      </c>
      <c r="E84" s="15">
        <v>42700</v>
      </c>
      <c r="F84" s="15">
        <v>17091.84</v>
      </c>
      <c r="G84" s="15">
        <v>17091.84</v>
      </c>
      <c r="H84" s="15">
        <f>G84*100/E84</f>
        <v>40.02772833723653</v>
      </c>
      <c r="I84" s="15">
        <f>G84*100/F84</f>
        <v>100</v>
      </c>
    </row>
    <row r="85" spans="1:9" ht="56.25" outlineLevel="1">
      <c r="A85" s="13" t="s">
        <v>35</v>
      </c>
      <c r="B85" s="13" t="s">
        <v>5</v>
      </c>
      <c r="C85" s="14" t="s">
        <v>149</v>
      </c>
      <c r="D85" s="13" t="s">
        <v>148</v>
      </c>
      <c r="E85" s="15">
        <v>23112248.82</v>
      </c>
      <c r="F85" s="15">
        <v>12370997.82</v>
      </c>
      <c r="G85" s="15">
        <v>12370997.82</v>
      </c>
      <c r="H85" s="15">
        <f aca="true" t="shared" si="4" ref="H85:H91">G85*100/E85</f>
        <v>53.52572099905248</v>
      </c>
      <c r="I85" s="15">
        <f aca="true" t="shared" si="5" ref="I85:I91">G85*100/F85</f>
        <v>100</v>
      </c>
    </row>
    <row r="86" spans="1:9" ht="33.75" outlineLevel="1">
      <c r="A86" s="13" t="s">
        <v>35</v>
      </c>
      <c r="B86" s="13" t="s">
        <v>5</v>
      </c>
      <c r="C86" s="14" t="s">
        <v>151</v>
      </c>
      <c r="D86" s="13" t="s">
        <v>150</v>
      </c>
      <c r="E86" s="15">
        <v>116000</v>
      </c>
      <c r="F86" s="15">
        <v>103375</v>
      </c>
      <c r="G86" s="15">
        <v>103375</v>
      </c>
      <c r="H86" s="15">
        <f t="shared" si="4"/>
        <v>89.11637931034483</v>
      </c>
      <c r="I86" s="15">
        <f t="shared" si="5"/>
        <v>100</v>
      </c>
    </row>
    <row r="87" spans="1:9" ht="78.75" outlineLevel="1">
      <c r="A87" s="13" t="s">
        <v>35</v>
      </c>
      <c r="B87" s="13" t="s">
        <v>5</v>
      </c>
      <c r="C87" s="14" t="s">
        <v>153</v>
      </c>
      <c r="D87" s="13" t="s">
        <v>152</v>
      </c>
      <c r="E87" s="15">
        <v>31043200</v>
      </c>
      <c r="F87" s="15">
        <v>16887536</v>
      </c>
      <c r="G87" s="15">
        <v>16887536</v>
      </c>
      <c r="H87" s="15">
        <f t="shared" si="4"/>
        <v>54.40011339037213</v>
      </c>
      <c r="I87" s="15">
        <f t="shared" si="5"/>
        <v>100</v>
      </c>
    </row>
    <row r="88" spans="1:9" ht="33.75" outlineLevel="1">
      <c r="A88" s="13" t="s">
        <v>35</v>
      </c>
      <c r="B88" s="13" t="s">
        <v>5</v>
      </c>
      <c r="C88" s="14" t="s">
        <v>28</v>
      </c>
      <c r="D88" s="13" t="s">
        <v>27</v>
      </c>
      <c r="E88" s="15">
        <v>1080400</v>
      </c>
      <c r="F88" s="15">
        <v>589200</v>
      </c>
      <c r="G88" s="15">
        <v>589200</v>
      </c>
      <c r="H88" s="15">
        <f t="shared" si="4"/>
        <v>54.5353572750833</v>
      </c>
      <c r="I88" s="15">
        <f t="shared" si="5"/>
        <v>100</v>
      </c>
    </row>
    <row r="89" spans="1:9" ht="45" outlineLevel="1">
      <c r="A89" s="13" t="s">
        <v>35</v>
      </c>
      <c r="B89" s="13" t="s">
        <v>5</v>
      </c>
      <c r="C89" s="14" t="s">
        <v>155</v>
      </c>
      <c r="D89" s="13" t="s">
        <v>154</v>
      </c>
      <c r="E89" s="15">
        <v>1023896.16</v>
      </c>
      <c r="F89" s="15">
        <v>0</v>
      </c>
      <c r="G89" s="15">
        <v>0</v>
      </c>
      <c r="H89" s="15">
        <v>0</v>
      </c>
      <c r="I89" s="15">
        <v>0</v>
      </c>
    </row>
    <row r="90" spans="1:9" ht="22.5" outlineLevel="1">
      <c r="A90" s="13" t="s">
        <v>35</v>
      </c>
      <c r="B90" s="13" t="s">
        <v>5</v>
      </c>
      <c r="C90" s="14" t="s">
        <v>157</v>
      </c>
      <c r="D90" s="13" t="s">
        <v>156</v>
      </c>
      <c r="E90" s="15">
        <v>54270</v>
      </c>
      <c r="F90" s="15">
        <v>54270</v>
      </c>
      <c r="G90" s="15">
        <v>54270</v>
      </c>
      <c r="H90" s="15">
        <f t="shared" si="4"/>
        <v>100</v>
      </c>
      <c r="I90" s="15">
        <f t="shared" si="5"/>
        <v>100</v>
      </c>
    </row>
    <row r="91" spans="1:9" ht="78.75" outlineLevel="1">
      <c r="A91" s="13" t="s">
        <v>35</v>
      </c>
      <c r="B91" s="13" t="s">
        <v>5</v>
      </c>
      <c r="C91" s="14" t="s">
        <v>159</v>
      </c>
      <c r="D91" s="13" t="s">
        <v>158</v>
      </c>
      <c r="E91" s="15">
        <v>1650000</v>
      </c>
      <c r="F91" s="15">
        <v>1650000</v>
      </c>
      <c r="G91" s="15">
        <v>1650000</v>
      </c>
      <c r="H91" s="15">
        <f t="shared" si="4"/>
        <v>100</v>
      </c>
      <c r="I91" s="15">
        <f t="shared" si="5"/>
        <v>100</v>
      </c>
    </row>
    <row r="92" spans="1:9" ht="33.75" outlineLevel="1">
      <c r="A92" s="13" t="s">
        <v>35</v>
      </c>
      <c r="B92" s="13" t="s">
        <v>5</v>
      </c>
      <c r="C92" s="14" t="s">
        <v>161</v>
      </c>
      <c r="D92" s="13" t="s">
        <v>160</v>
      </c>
      <c r="E92" s="15">
        <v>106624</v>
      </c>
      <c r="F92" s="15">
        <v>0</v>
      </c>
      <c r="G92" s="15">
        <v>0</v>
      </c>
      <c r="H92" s="15">
        <v>0</v>
      </c>
      <c r="I92" s="15">
        <v>0</v>
      </c>
    </row>
    <row r="93" spans="1:9" ht="22.5" outlineLevel="1">
      <c r="A93" s="13" t="s">
        <v>35</v>
      </c>
      <c r="B93" s="13" t="s">
        <v>5</v>
      </c>
      <c r="C93" s="14" t="s">
        <v>163</v>
      </c>
      <c r="D93" s="13" t="s">
        <v>162</v>
      </c>
      <c r="E93" s="15">
        <v>16074372</v>
      </c>
      <c r="F93" s="15">
        <v>0</v>
      </c>
      <c r="G93" s="15">
        <v>0</v>
      </c>
      <c r="H93" s="15">
        <v>0</v>
      </c>
      <c r="I93" s="15">
        <v>0</v>
      </c>
    </row>
    <row r="94" spans="1:9" ht="33.75" outlineLevel="1">
      <c r="A94" s="13" t="s">
        <v>35</v>
      </c>
      <c r="B94" s="13" t="s">
        <v>5</v>
      </c>
      <c r="C94" s="14" t="s">
        <v>165</v>
      </c>
      <c r="D94" s="13" t="s">
        <v>164</v>
      </c>
      <c r="E94" s="15">
        <v>710300.7</v>
      </c>
      <c r="F94" s="15">
        <v>0</v>
      </c>
      <c r="G94" s="15">
        <v>0</v>
      </c>
      <c r="H94" s="15">
        <v>0</v>
      </c>
      <c r="I94" s="15">
        <v>0</v>
      </c>
    </row>
    <row r="95" spans="1:9" ht="33.75" outlineLevel="1">
      <c r="A95" s="13" t="s">
        <v>35</v>
      </c>
      <c r="B95" s="13" t="s">
        <v>5</v>
      </c>
      <c r="C95" s="14" t="s">
        <v>167</v>
      </c>
      <c r="D95" s="13" t="s">
        <v>166</v>
      </c>
      <c r="E95" s="15">
        <v>2130902.1</v>
      </c>
      <c r="F95" s="15">
        <v>0</v>
      </c>
      <c r="G95" s="15">
        <v>0</v>
      </c>
      <c r="H95" s="15">
        <v>0</v>
      </c>
      <c r="I95" s="15">
        <v>0</v>
      </c>
    </row>
    <row r="96" spans="1:9" ht="33.75" outlineLevel="1">
      <c r="A96" s="13" t="s">
        <v>35</v>
      </c>
      <c r="B96" s="13" t="s">
        <v>5</v>
      </c>
      <c r="C96" s="14" t="s">
        <v>169</v>
      </c>
      <c r="D96" s="13" t="s">
        <v>168</v>
      </c>
      <c r="E96" s="15">
        <v>804416.15</v>
      </c>
      <c r="F96" s="15">
        <v>0</v>
      </c>
      <c r="G96" s="15">
        <v>0</v>
      </c>
      <c r="H96" s="15">
        <v>0</v>
      </c>
      <c r="I96" s="15">
        <v>0</v>
      </c>
    </row>
    <row r="97" spans="1:9" ht="22.5" outlineLevel="1">
      <c r="A97" s="13" t="s">
        <v>35</v>
      </c>
      <c r="B97" s="13" t="s">
        <v>5</v>
      </c>
      <c r="C97" s="14" t="s">
        <v>171</v>
      </c>
      <c r="D97" s="13" t="s">
        <v>170</v>
      </c>
      <c r="E97" s="15">
        <v>2413248.45</v>
      </c>
      <c r="F97" s="15">
        <v>0</v>
      </c>
      <c r="G97" s="15">
        <v>0</v>
      </c>
      <c r="H97" s="15">
        <v>0</v>
      </c>
      <c r="I97" s="15">
        <v>0</v>
      </c>
    </row>
    <row r="98" spans="1:9" ht="33.75" outlineLevel="1">
      <c r="A98" s="13" t="s">
        <v>35</v>
      </c>
      <c r="B98" s="13" t="s">
        <v>6</v>
      </c>
      <c r="C98" s="14" t="s">
        <v>173</v>
      </c>
      <c r="D98" s="13" t="s">
        <v>172</v>
      </c>
      <c r="E98" s="15">
        <v>1236800</v>
      </c>
      <c r="F98" s="15">
        <v>618403</v>
      </c>
      <c r="G98" s="15">
        <v>618403</v>
      </c>
      <c r="H98" s="15">
        <f aca="true" t="shared" si="6" ref="H98:H105">G98*100/E98</f>
        <v>50.0002425614489</v>
      </c>
      <c r="I98" s="15">
        <f aca="true" t="shared" si="7" ref="I98:I105">G98*100/F98</f>
        <v>100</v>
      </c>
    </row>
    <row r="99" spans="1:9" ht="90" outlineLevel="1">
      <c r="A99" s="13" t="s">
        <v>35</v>
      </c>
      <c r="B99" s="13" t="s">
        <v>6</v>
      </c>
      <c r="C99" s="14" t="s">
        <v>175</v>
      </c>
      <c r="D99" s="13" t="s">
        <v>174</v>
      </c>
      <c r="E99" s="15">
        <v>18832650</v>
      </c>
      <c r="F99" s="15">
        <v>9489730</v>
      </c>
      <c r="G99" s="15">
        <v>9489730</v>
      </c>
      <c r="H99" s="15">
        <f t="shared" si="6"/>
        <v>50.389775204233075</v>
      </c>
      <c r="I99" s="15">
        <f t="shared" si="7"/>
        <v>100</v>
      </c>
    </row>
    <row r="100" spans="1:9" ht="33.75" outlineLevel="1">
      <c r="A100" s="13" t="s">
        <v>35</v>
      </c>
      <c r="B100" s="13" t="s">
        <v>6</v>
      </c>
      <c r="C100" s="14" t="s">
        <v>151</v>
      </c>
      <c r="D100" s="13" t="s">
        <v>150</v>
      </c>
      <c r="E100" s="15">
        <v>1381580</v>
      </c>
      <c r="F100" s="15">
        <v>0</v>
      </c>
      <c r="G100" s="15">
        <v>0</v>
      </c>
      <c r="H100" s="15">
        <v>0</v>
      </c>
      <c r="I100" s="15">
        <v>0</v>
      </c>
    </row>
    <row r="101" spans="1:9" ht="45" outlineLevel="1">
      <c r="A101" s="13" t="s">
        <v>35</v>
      </c>
      <c r="B101" s="13" t="s">
        <v>6</v>
      </c>
      <c r="C101" s="14" t="s">
        <v>177</v>
      </c>
      <c r="D101" s="13" t="s">
        <v>176</v>
      </c>
      <c r="E101" s="15">
        <v>500000</v>
      </c>
      <c r="F101" s="15">
        <v>379516.09</v>
      </c>
      <c r="G101" s="15">
        <v>379516.09</v>
      </c>
      <c r="H101" s="15">
        <f t="shared" si="6"/>
        <v>75.903218</v>
      </c>
      <c r="I101" s="15">
        <f t="shared" si="7"/>
        <v>100</v>
      </c>
    </row>
    <row r="102" spans="1:9" ht="101.25" outlineLevel="1">
      <c r="A102" s="13" t="s">
        <v>35</v>
      </c>
      <c r="B102" s="13" t="s">
        <v>6</v>
      </c>
      <c r="C102" s="14" t="s">
        <v>179</v>
      </c>
      <c r="D102" s="13" t="s">
        <v>178</v>
      </c>
      <c r="E102" s="15">
        <v>33476500</v>
      </c>
      <c r="F102" s="15">
        <v>19981400.8</v>
      </c>
      <c r="G102" s="15">
        <v>19981400</v>
      </c>
      <c r="H102" s="15">
        <f t="shared" si="6"/>
        <v>59.68784072409003</v>
      </c>
      <c r="I102" s="15">
        <f t="shared" si="7"/>
        <v>99.9999959962767</v>
      </c>
    </row>
    <row r="103" spans="1:9" ht="33.75" outlineLevel="1">
      <c r="A103" s="13" t="s">
        <v>35</v>
      </c>
      <c r="B103" s="13" t="s">
        <v>6</v>
      </c>
      <c r="C103" s="14" t="s">
        <v>29</v>
      </c>
      <c r="D103" s="13" t="s">
        <v>27</v>
      </c>
      <c r="E103" s="15">
        <v>1336900</v>
      </c>
      <c r="F103" s="15">
        <v>668400</v>
      </c>
      <c r="G103" s="15">
        <v>668400</v>
      </c>
      <c r="H103" s="15">
        <f t="shared" si="6"/>
        <v>49.99626000448799</v>
      </c>
      <c r="I103" s="15">
        <f t="shared" si="7"/>
        <v>100</v>
      </c>
    </row>
    <row r="104" spans="1:9" ht="45" outlineLevel="1">
      <c r="A104" s="13" t="s">
        <v>35</v>
      </c>
      <c r="B104" s="13" t="s">
        <v>6</v>
      </c>
      <c r="C104" s="14" t="s">
        <v>155</v>
      </c>
      <c r="D104" s="13" t="s">
        <v>154</v>
      </c>
      <c r="E104" s="15">
        <v>754615.9</v>
      </c>
      <c r="F104" s="15">
        <v>0</v>
      </c>
      <c r="G104" s="15">
        <v>0</v>
      </c>
      <c r="H104" s="15">
        <v>0</v>
      </c>
      <c r="I104" s="15">
        <v>0</v>
      </c>
    </row>
    <row r="105" spans="1:9" ht="22.5" outlineLevel="1">
      <c r="A105" s="13" t="s">
        <v>35</v>
      </c>
      <c r="B105" s="13" t="s">
        <v>6</v>
      </c>
      <c r="C105" s="14" t="s">
        <v>157</v>
      </c>
      <c r="D105" s="13" t="s">
        <v>156</v>
      </c>
      <c r="E105" s="15">
        <v>78570</v>
      </c>
      <c r="F105" s="15">
        <v>78570</v>
      </c>
      <c r="G105" s="15">
        <v>78570</v>
      </c>
      <c r="H105" s="15">
        <f t="shared" si="6"/>
        <v>100</v>
      </c>
      <c r="I105" s="15">
        <f t="shared" si="7"/>
        <v>100</v>
      </c>
    </row>
    <row r="106" spans="1:9" ht="33.75" outlineLevel="1">
      <c r="A106" s="13" t="s">
        <v>35</v>
      </c>
      <c r="B106" s="13" t="s">
        <v>6</v>
      </c>
      <c r="C106" s="14" t="s">
        <v>181</v>
      </c>
      <c r="D106" s="13" t="s">
        <v>180</v>
      </c>
      <c r="E106" s="15">
        <v>366863.55</v>
      </c>
      <c r="F106" s="15">
        <v>0</v>
      </c>
      <c r="G106" s="15">
        <v>0</v>
      </c>
      <c r="H106" s="15">
        <v>0</v>
      </c>
      <c r="I106" s="15">
        <v>0</v>
      </c>
    </row>
    <row r="107" spans="1:9" ht="22.5" outlineLevel="1">
      <c r="A107" s="13" t="s">
        <v>35</v>
      </c>
      <c r="B107" s="13" t="s">
        <v>6</v>
      </c>
      <c r="C107" s="14" t="s">
        <v>183</v>
      </c>
      <c r="D107" s="13" t="s">
        <v>182</v>
      </c>
      <c r="E107" s="15">
        <v>1100590.65</v>
      </c>
      <c r="F107" s="15">
        <v>0</v>
      </c>
      <c r="G107" s="15">
        <v>0</v>
      </c>
      <c r="H107" s="15">
        <v>0</v>
      </c>
      <c r="I107" s="15">
        <v>0</v>
      </c>
    </row>
    <row r="108" spans="1:9" ht="25.5" customHeight="1" outlineLevel="1">
      <c r="A108" s="13" t="s">
        <v>35</v>
      </c>
      <c r="B108" s="13" t="s">
        <v>6</v>
      </c>
      <c r="C108" s="14" t="s">
        <v>185</v>
      </c>
      <c r="D108" s="13" t="s">
        <v>184</v>
      </c>
      <c r="E108" s="15">
        <v>406555.21</v>
      </c>
      <c r="F108" s="15">
        <v>0</v>
      </c>
      <c r="G108" s="15">
        <v>0</v>
      </c>
      <c r="H108" s="15">
        <v>0</v>
      </c>
      <c r="I108" s="15">
        <v>0</v>
      </c>
    </row>
    <row r="109" spans="1:9" ht="22.5" outlineLevel="1">
      <c r="A109" s="13" t="s">
        <v>35</v>
      </c>
      <c r="B109" s="13" t="s">
        <v>6</v>
      </c>
      <c r="C109" s="14" t="s">
        <v>187</v>
      </c>
      <c r="D109" s="13" t="s">
        <v>186</v>
      </c>
      <c r="E109" s="15">
        <v>1219665.62</v>
      </c>
      <c r="F109" s="15">
        <v>0</v>
      </c>
      <c r="G109" s="15">
        <v>0</v>
      </c>
      <c r="H109" s="15">
        <v>0</v>
      </c>
      <c r="I109" s="15">
        <v>0</v>
      </c>
    </row>
    <row r="110" spans="1:9" ht="58.5" customHeight="1" outlineLevel="1">
      <c r="A110" s="13" t="s">
        <v>35</v>
      </c>
      <c r="B110" s="13" t="s">
        <v>9</v>
      </c>
      <c r="C110" s="14" t="s">
        <v>189</v>
      </c>
      <c r="D110" s="13" t="s">
        <v>188</v>
      </c>
      <c r="E110" s="15">
        <v>31667007</v>
      </c>
      <c r="F110" s="15">
        <v>15893550.06</v>
      </c>
      <c r="G110" s="15">
        <v>15893550.06</v>
      </c>
      <c r="H110" s="15">
        <f>G110*100/E110</f>
        <v>50.18961867788768</v>
      </c>
      <c r="I110" s="15">
        <f>G110*100/F110</f>
        <v>100</v>
      </c>
    </row>
    <row r="111" spans="1:9" ht="33.75" outlineLevel="1">
      <c r="A111" s="13" t="s">
        <v>35</v>
      </c>
      <c r="B111" s="13" t="s">
        <v>9</v>
      </c>
      <c r="C111" s="14" t="s">
        <v>151</v>
      </c>
      <c r="D111" s="13" t="s">
        <v>150</v>
      </c>
      <c r="E111" s="15">
        <v>363400</v>
      </c>
      <c r="F111" s="15">
        <v>363400</v>
      </c>
      <c r="G111" s="15">
        <v>363400</v>
      </c>
      <c r="H111" s="15">
        <f>G111*100/E111</f>
        <v>100</v>
      </c>
      <c r="I111" s="15">
        <f>G111*100/F111</f>
        <v>100</v>
      </c>
    </row>
    <row r="112" spans="1:9" ht="33.75" outlineLevel="1">
      <c r="A112" s="13" t="s">
        <v>35</v>
      </c>
      <c r="B112" s="13" t="s">
        <v>9</v>
      </c>
      <c r="C112" s="14" t="s">
        <v>191</v>
      </c>
      <c r="D112" s="13" t="s">
        <v>190</v>
      </c>
      <c r="E112" s="15">
        <v>178340.4</v>
      </c>
      <c r="F112" s="15">
        <v>0</v>
      </c>
      <c r="G112" s="15">
        <v>0</v>
      </c>
      <c r="H112" s="15">
        <v>0</v>
      </c>
      <c r="I112" s="15">
        <v>0</v>
      </c>
    </row>
    <row r="113" spans="1:9" ht="33.75" outlineLevel="1">
      <c r="A113" s="13" t="s">
        <v>35</v>
      </c>
      <c r="B113" s="13" t="s">
        <v>9</v>
      </c>
      <c r="C113" s="14" t="s">
        <v>193</v>
      </c>
      <c r="D113" s="13" t="s">
        <v>192</v>
      </c>
      <c r="E113" s="15">
        <v>127027.3</v>
      </c>
      <c r="F113" s="15">
        <v>0</v>
      </c>
      <c r="G113" s="15">
        <v>0</v>
      </c>
      <c r="H113" s="15">
        <v>0</v>
      </c>
      <c r="I113" s="15">
        <v>0</v>
      </c>
    </row>
    <row r="114" spans="1:9" ht="45" outlineLevel="1">
      <c r="A114" s="13" t="s">
        <v>35</v>
      </c>
      <c r="B114" s="13" t="s">
        <v>9</v>
      </c>
      <c r="C114" s="14" t="s">
        <v>155</v>
      </c>
      <c r="D114" s="13" t="s">
        <v>154</v>
      </c>
      <c r="E114" s="15">
        <v>135000</v>
      </c>
      <c r="F114" s="15">
        <v>70000</v>
      </c>
      <c r="G114" s="15">
        <v>70000</v>
      </c>
      <c r="H114" s="15">
        <f>G114*100/E114</f>
        <v>51.851851851851855</v>
      </c>
      <c r="I114" s="15">
        <f>G114*100/F114</f>
        <v>100</v>
      </c>
    </row>
    <row r="115" spans="1:9" ht="22.5" outlineLevel="1">
      <c r="A115" s="13" t="s">
        <v>35</v>
      </c>
      <c r="B115" s="13" t="s">
        <v>9</v>
      </c>
      <c r="C115" s="14" t="s">
        <v>157</v>
      </c>
      <c r="D115" s="13" t="s">
        <v>156</v>
      </c>
      <c r="E115" s="15">
        <v>48231</v>
      </c>
      <c r="F115" s="15">
        <v>48231</v>
      </c>
      <c r="G115" s="15">
        <v>48231</v>
      </c>
      <c r="H115" s="15">
        <f>G115*100/E115</f>
        <v>100</v>
      </c>
      <c r="I115" s="15">
        <f>G115*100/F115</f>
        <v>100</v>
      </c>
    </row>
    <row r="116" spans="1:9" ht="22.5" outlineLevel="1">
      <c r="A116" s="13" t="s">
        <v>35</v>
      </c>
      <c r="B116" s="13" t="s">
        <v>9</v>
      </c>
      <c r="C116" s="14" t="s">
        <v>195</v>
      </c>
      <c r="D116" s="13" t="s">
        <v>194</v>
      </c>
      <c r="E116" s="15">
        <v>107428.94</v>
      </c>
      <c r="F116" s="15">
        <v>0</v>
      </c>
      <c r="G116" s="15">
        <v>0</v>
      </c>
      <c r="H116" s="15">
        <v>0</v>
      </c>
      <c r="I116" s="15">
        <v>0</v>
      </c>
    </row>
    <row r="117" spans="1:9" ht="22.5" outlineLevel="1">
      <c r="A117" s="13" t="s">
        <v>35</v>
      </c>
      <c r="B117" s="13" t="s">
        <v>9</v>
      </c>
      <c r="C117" s="14" t="s">
        <v>197</v>
      </c>
      <c r="D117" s="13" t="s">
        <v>196</v>
      </c>
      <c r="E117" s="15">
        <v>322286.8</v>
      </c>
      <c r="F117" s="15">
        <v>0</v>
      </c>
      <c r="G117" s="15">
        <v>0</v>
      </c>
      <c r="H117" s="15">
        <v>0</v>
      </c>
      <c r="I117" s="15">
        <v>0</v>
      </c>
    </row>
    <row r="118" spans="1:9" ht="33.75" outlineLevel="1">
      <c r="A118" s="13" t="s">
        <v>35</v>
      </c>
      <c r="B118" s="13" t="s">
        <v>35</v>
      </c>
      <c r="C118" s="14" t="s">
        <v>199</v>
      </c>
      <c r="D118" s="13" t="s">
        <v>198</v>
      </c>
      <c r="E118" s="15">
        <v>1622800</v>
      </c>
      <c r="F118" s="15">
        <v>1036800</v>
      </c>
      <c r="G118" s="15">
        <v>1036800</v>
      </c>
      <c r="H118" s="15">
        <f>G118*100/E118</f>
        <v>63.88957357653438</v>
      </c>
      <c r="I118" s="15">
        <f>G118*100/F118</f>
        <v>100</v>
      </c>
    </row>
    <row r="119" spans="1:9" ht="45" outlineLevel="1">
      <c r="A119" s="13" t="s">
        <v>35</v>
      </c>
      <c r="B119" s="13" t="s">
        <v>35</v>
      </c>
      <c r="C119" s="14" t="s">
        <v>201</v>
      </c>
      <c r="D119" s="13" t="s">
        <v>200</v>
      </c>
      <c r="E119" s="15">
        <v>1650000</v>
      </c>
      <c r="F119" s="15">
        <v>1273180</v>
      </c>
      <c r="G119" s="15">
        <v>1273180</v>
      </c>
      <c r="H119" s="15">
        <f>G119*100/E119</f>
        <v>77.16242424242424</v>
      </c>
      <c r="I119" s="15">
        <f>G119*100/F119</f>
        <v>100</v>
      </c>
    </row>
    <row r="120" spans="1:9" ht="45" outlineLevel="1">
      <c r="A120" s="13" t="s">
        <v>35</v>
      </c>
      <c r="B120" s="13" t="s">
        <v>56</v>
      </c>
      <c r="C120" s="14" t="s">
        <v>203</v>
      </c>
      <c r="D120" s="13" t="s">
        <v>202</v>
      </c>
      <c r="E120" s="15">
        <v>40000</v>
      </c>
      <c r="F120" s="15">
        <v>15200</v>
      </c>
      <c r="G120" s="15">
        <v>15200</v>
      </c>
      <c r="H120" s="15">
        <f>G120*100/E120</f>
        <v>38</v>
      </c>
      <c r="I120" s="15">
        <f>G120*100/F120</f>
        <v>100</v>
      </c>
    </row>
    <row r="121" spans="1:9" ht="22.5" outlineLevel="1">
      <c r="A121" s="13" t="s">
        <v>35</v>
      </c>
      <c r="B121" s="13" t="s">
        <v>56</v>
      </c>
      <c r="C121" s="14" t="s">
        <v>205</v>
      </c>
      <c r="D121" s="13" t="s">
        <v>204</v>
      </c>
      <c r="E121" s="15">
        <v>136050</v>
      </c>
      <c r="F121" s="15">
        <v>132000</v>
      </c>
      <c r="G121" s="15">
        <v>132000</v>
      </c>
      <c r="H121" s="15">
        <f>G121*100/E121</f>
        <v>97.02315325248071</v>
      </c>
      <c r="I121" s="15">
        <f>G121*100/F121</f>
        <v>100</v>
      </c>
    </row>
    <row r="122" spans="1:9" ht="22.5" outlineLevel="1">
      <c r="A122" s="13" t="s">
        <v>35</v>
      </c>
      <c r="B122" s="13" t="s">
        <v>56</v>
      </c>
      <c r="C122" s="14" t="s">
        <v>207</v>
      </c>
      <c r="D122" s="13" t="s">
        <v>206</v>
      </c>
      <c r="E122" s="15">
        <v>97100</v>
      </c>
      <c r="F122" s="15">
        <v>39000</v>
      </c>
      <c r="G122" s="15">
        <v>39000</v>
      </c>
      <c r="H122" s="15">
        <f>G122*100/E122</f>
        <v>40.164778578784755</v>
      </c>
      <c r="I122" s="15">
        <f>G122*100/F122</f>
        <v>100</v>
      </c>
    </row>
    <row r="123" spans="1:9" ht="12.75">
      <c r="A123" s="9" t="s">
        <v>208</v>
      </c>
      <c r="B123" s="10"/>
      <c r="C123" s="11"/>
      <c r="D123" s="10"/>
      <c r="E123" s="12">
        <v>17397678.1</v>
      </c>
      <c r="F123" s="12">
        <v>8288077.14</v>
      </c>
      <c r="G123" s="12">
        <f>G124+G125+G126+G127+G128+G129+G130+G131+G132+G133+G134+G135+G136</f>
        <v>8268077.140000001</v>
      </c>
      <c r="H123" s="12">
        <f>G123*100/E123</f>
        <v>47.524026438907384</v>
      </c>
      <c r="I123" s="12">
        <f>G123*100/F123</f>
        <v>99.7586895046684</v>
      </c>
    </row>
    <row r="124" spans="1:9" ht="45" outlineLevel="1">
      <c r="A124" s="13" t="s">
        <v>208</v>
      </c>
      <c r="B124" s="13" t="s">
        <v>5</v>
      </c>
      <c r="C124" s="14" t="s">
        <v>210</v>
      </c>
      <c r="D124" s="13" t="s">
        <v>209</v>
      </c>
      <c r="E124" s="15">
        <v>2000000</v>
      </c>
      <c r="F124" s="15">
        <v>559000</v>
      </c>
      <c r="G124" s="15">
        <v>559000</v>
      </c>
      <c r="H124" s="15">
        <f>G124*100/E124</f>
        <v>27.95</v>
      </c>
      <c r="I124" s="15">
        <f>G124*100/F124</f>
        <v>100</v>
      </c>
    </row>
    <row r="125" spans="1:9" ht="45" outlineLevel="1">
      <c r="A125" s="13" t="s">
        <v>208</v>
      </c>
      <c r="B125" s="13" t="s">
        <v>5</v>
      </c>
      <c r="C125" s="14" t="s">
        <v>212</v>
      </c>
      <c r="D125" s="13" t="s">
        <v>211</v>
      </c>
      <c r="E125" s="15">
        <v>500000</v>
      </c>
      <c r="F125" s="15">
        <v>300000</v>
      </c>
      <c r="G125" s="15">
        <v>300000</v>
      </c>
      <c r="H125" s="15">
        <f>G125*100/E125</f>
        <v>60</v>
      </c>
      <c r="I125" s="15">
        <f>G125*100/F125</f>
        <v>100</v>
      </c>
    </row>
    <row r="126" spans="1:9" ht="33.75" outlineLevel="1">
      <c r="A126" s="13" t="s">
        <v>208</v>
      </c>
      <c r="B126" s="13" t="s">
        <v>5</v>
      </c>
      <c r="C126" s="14" t="s">
        <v>214</v>
      </c>
      <c r="D126" s="13" t="s">
        <v>213</v>
      </c>
      <c r="E126" s="15">
        <v>20000</v>
      </c>
      <c r="F126" s="15">
        <v>20000</v>
      </c>
      <c r="G126" s="15">
        <v>0</v>
      </c>
      <c r="H126" s="15">
        <v>0</v>
      </c>
      <c r="I126" s="15">
        <v>0</v>
      </c>
    </row>
    <row r="127" spans="1:9" ht="45" outlineLevel="1">
      <c r="A127" s="13" t="s">
        <v>208</v>
      </c>
      <c r="B127" s="13" t="s">
        <v>5</v>
      </c>
      <c r="C127" s="14" t="s">
        <v>216</v>
      </c>
      <c r="D127" s="13" t="s">
        <v>215</v>
      </c>
      <c r="E127" s="15">
        <v>83424</v>
      </c>
      <c r="F127" s="15">
        <v>0</v>
      </c>
      <c r="G127" s="15">
        <v>0</v>
      </c>
      <c r="H127" s="15">
        <v>0</v>
      </c>
      <c r="I127" s="15">
        <v>0</v>
      </c>
    </row>
    <row r="128" spans="1:9" ht="45" outlineLevel="1">
      <c r="A128" s="13" t="s">
        <v>208</v>
      </c>
      <c r="B128" s="13" t="s">
        <v>5</v>
      </c>
      <c r="C128" s="14" t="s">
        <v>218</v>
      </c>
      <c r="D128" s="13" t="s">
        <v>217</v>
      </c>
      <c r="E128" s="15">
        <v>20000</v>
      </c>
      <c r="F128" s="15">
        <v>20000</v>
      </c>
      <c r="G128" s="15">
        <v>20000</v>
      </c>
      <c r="H128" s="15">
        <f aca="true" t="shared" si="8" ref="H128:H133">G128*100/E128</f>
        <v>100</v>
      </c>
      <c r="I128" s="15">
        <f aca="true" t="shared" si="9" ref="I128:I133">G128*100/F128</f>
        <v>100</v>
      </c>
    </row>
    <row r="129" spans="1:9" ht="78.75" outlineLevel="1">
      <c r="A129" s="13" t="s">
        <v>208</v>
      </c>
      <c r="B129" s="13" t="s">
        <v>5</v>
      </c>
      <c r="C129" s="14" t="s">
        <v>220</v>
      </c>
      <c r="D129" s="13" t="s">
        <v>219</v>
      </c>
      <c r="E129" s="15">
        <v>65000</v>
      </c>
      <c r="F129" s="15">
        <v>20400</v>
      </c>
      <c r="G129" s="15">
        <v>20400</v>
      </c>
      <c r="H129" s="15">
        <f t="shared" si="8"/>
        <v>31.384615384615383</v>
      </c>
      <c r="I129" s="15">
        <f t="shared" si="9"/>
        <v>100</v>
      </c>
    </row>
    <row r="130" spans="1:9" ht="112.5" outlineLevel="1">
      <c r="A130" s="13" t="s">
        <v>208</v>
      </c>
      <c r="B130" s="13" t="s">
        <v>5</v>
      </c>
      <c r="C130" s="14" t="s">
        <v>222</v>
      </c>
      <c r="D130" s="16" t="s">
        <v>221</v>
      </c>
      <c r="E130" s="15">
        <v>30000</v>
      </c>
      <c r="F130" s="15">
        <v>0</v>
      </c>
      <c r="G130" s="15">
        <v>0</v>
      </c>
      <c r="H130" s="15">
        <v>0</v>
      </c>
      <c r="I130" s="15">
        <v>0</v>
      </c>
    </row>
    <row r="131" spans="1:9" ht="22.5" outlineLevel="1">
      <c r="A131" s="13" t="s">
        <v>208</v>
      </c>
      <c r="B131" s="13" t="s">
        <v>5</v>
      </c>
      <c r="C131" s="14" t="s">
        <v>224</v>
      </c>
      <c r="D131" s="13" t="s">
        <v>223</v>
      </c>
      <c r="E131" s="15">
        <v>4244330</v>
      </c>
      <c r="F131" s="15">
        <v>2122165.04</v>
      </c>
      <c r="G131" s="15">
        <v>2122165.04</v>
      </c>
      <c r="H131" s="15">
        <f t="shared" si="8"/>
        <v>50.000000942433786</v>
      </c>
      <c r="I131" s="15">
        <f t="shared" si="9"/>
        <v>100</v>
      </c>
    </row>
    <row r="132" spans="1:9" ht="15" customHeight="1" outlineLevel="1">
      <c r="A132" s="13" t="s">
        <v>208</v>
      </c>
      <c r="B132" s="13" t="s">
        <v>5</v>
      </c>
      <c r="C132" s="14" t="s">
        <v>226</v>
      </c>
      <c r="D132" s="13" t="s">
        <v>225</v>
      </c>
      <c r="E132" s="15">
        <v>7662762</v>
      </c>
      <c r="F132" s="15">
        <v>3834000</v>
      </c>
      <c r="G132" s="15">
        <v>3834000</v>
      </c>
      <c r="H132" s="15">
        <f t="shared" si="8"/>
        <v>50.03417827671015</v>
      </c>
      <c r="I132" s="15">
        <f t="shared" si="9"/>
        <v>100</v>
      </c>
    </row>
    <row r="133" spans="1:9" ht="22.5" outlineLevel="1">
      <c r="A133" s="13" t="s">
        <v>208</v>
      </c>
      <c r="B133" s="13" t="s">
        <v>5</v>
      </c>
      <c r="C133" s="14" t="s">
        <v>228</v>
      </c>
      <c r="D133" s="13" t="s">
        <v>227</v>
      </c>
      <c r="E133" s="15">
        <v>1590722.1</v>
      </c>
      <c r="F133" s="15">
        <v>1393072.1</v>
      </c>
      <c r="G133" s="15">
        <v>1393072.1</v>
      </c>
      <c r="H133" s="15">
        <f t="shared" si="8"/>
        <v>87.57482529475135</v>
      </c>
      <c r="I133" s="15">
        <f t="shared" si="9"/>
        <v>100</v>
      </c>
    </row>
    <row r="134" spans="1:9" ht="45" outlineLevel="1">
      <c r="A134" s="13" t="s">
        <v>208</v>
      </c>
      <c r="B134" s="13" t="s">
        <v>5</v>
      </c>
      <c r="C134" s="14" t="s">
        <v>155</v>
      </c>
      <c r="D134" s="13" t="s">
        <v>154</v>
      </c>
      <c r="E134" s="15">
        <v>397000</v>
      </c>
      <c r="F134" s="15">
        <v>0</v>
      </c>
      <c r="G134" s="15">
        <v>0</v>
      </c>
      <c r="H134" s="15">
        <v>0</v>
      </c>
      <c r="I134" s="15">
        <v>0</v>
      </c>
    </row>
    <row r="135" spans="1:9" ht="45" outlineLevel="1">
      <c r="A135" s="13" t="s">
        <v>208</v>
      </c>
      <c r="B135" s="13" t="s">
        <v>5</v>
      </c>
      <c r="C135" s="14" t="s">
        <v>230</v>
      </c>
      <c r="D135" s="13" t="s">
        <v>229</v>
      </c>
      <c r="E135" s="15">
        <v>765000</v>
      </c>
      <c r="F135" s="15">
        <v>0</v>
      </c>
      <c r="G135" s="15">
        <v>0</v>
      </c>
      <c r="H135" s="15">
        <v>0</v>
      </c>
      <c r="I135" s="15">
        <v>0</v>
      </c>
    </row>
    <row r="136" spans="1:9" ht="22.5" outlineLevel="1">
      <c r="A136" s="13" t="s">
        <v>208</v>
      </c>
      <c r="B136" s="13" t="s">
        <v>5</v>
      </c>
      <c r="C136" s="14" t="s">
        <v>157</v>
      </c>
      <c r="D136" s="13" t="s">
        <v>156</v>
      </c>
      <c r="E136" s="15">
        <v>19440</v>
      </c>
      <c r="F136" s="15">
        <v>19440</v>
      </c>
      <c r="G136" s="15">
        <v>19440</v>
      </c>
      <c r="H136" s="15">
        <f>G136*100/E136</f>
        <v>100</v>
      </c>
      <c r="I136" s="15">
        <f>G136*100/F136</f>
        <v>100</v>
      </c>
    </row>
    <row r="137" spans="1:9" ht="12.75">
      <c r="A137" s="9" t="s">
        <v>56</v>
      </c>
      <c r="B137" s="10"/>
      <c r="C137" s="11"/>
      <c r="D137" s="10"/>
      <c r="E137" s="12">
        <v>125500</v>
      </c>
      <c r="F137" s="12">
        <v>0</v>
      </c>
      <c r="G137" s="12">
        <f>G138</f>
        <v>0</v>
      </c>
      <c r="H137" s="12">
        <v>0</v>
      </c>
      <c r="I137" s="12">
        <v>0</v>
      </c>
    </row>
    <row r="138" spans="1:9" ht="67.5" outlineLevel="1">
      <c r="A138" s="13" t="s">
        <v>56</v>
      </c>
      <c r="B138" s="13" t="s">
        <v>35</v>
      </c>
      <c r="C138" s="14" t="s">
        <v>232</v>
      </c>
      <c r="D138" s="13" t="s">
        <v>231</v>
      </c>
      <c r="E138" s="15">
        <v>125500</v>
      </c>
      <c r="F138" s="15">
        <v>0</v>
      </c>
      <c r="G138" s="15">
        <v>0</v>
      </c>
      <c r="H138" s="15">
        <v>0</v>
      </c>
      <c r="I138" s="15">
        <v>0</v>
      </c>
    </row>
    <row r="139" spans="1:9" ht="12.75">
      <c r="A139" s="9" t="s">
        <v>61</v>
      </c>
      <c r="B139" s="10"/>
      <c r="C139" s="11"/>
      <c r="D139" s="10"/>
      <c r="E139" s="12">
        <v>12347520</v>
      </c>
      <c r="F139" s="12">
        <v>4424319.6</v>
      </c>
      <c r="G139" s="12">
        <f>G140+G141+G142+G143+G144+G145+G146+G147+G148+G149+G150+G151+G152+G153+G154+G155+G156+G157+G158</f>
        <v>4353109.390000001</v>
      </c>
      <c r="H139" s="12">
        <f>G139*100/E139</f>
        <v>35.254928844010784</v>
      </c>
      <c r="I139" s="12">
        <f>G139*100/F139</f>
        <v>98.39048223369761</v>
      </c>
    </row>
    <row r="140" spans="1:9" ht="45" outlineLevel="1">
      <c r="A140" s="13" t="s">
        <v>61</v>
      </c>
      <c r="B140" s="13" t="s">
        <v>5</v>
      </c>
      <c r="C140" s="14" t="s">
        <v>234</v>
      </c>
      <c r="D140" s="13" t="s">
        <v>233</v>
      </c>
      <c r="E140" s="15">
        <v>262835</v>
      </c>
      <c r="F140" s="15">
        <v>158874.87</v>
      </c>
      <c r="G140" s="15">
        <v>158874.87</v>
      </c>
      <c r="H140" s="15">
        <f>G140*100/E140</f>
        <v>60.44661860102345</v>
      </c>
      <c r="I140" s="15">
        <f>G140*100/F140</f>
        <v>100</v>
      </c>
    </row>
    <row r="141" spans="1:9" ht="22.5" outlineLevel="1">
      <c r="A141" s="13" t="s">
        <v>61</v>
      </c>
      <c r="B141" s="13" t="s">
        <v>9</v>
      </c>
      <c r="C141" s="14" t="s">
        <v>236</v>
      </c>
      <c r="D141" s="13" t="s">
        <v>235</v>
      </c>
      <c r="E141" s="15">
        <v>87600</v>
      </c>
      <c r="F141" s="15">
        <v>45390</v>
      </c>
      <c r="G141" s="15">
        <v>45390</v>
      </c>
      <c r="H141" s="15">
        <f>G141*100/E141</f>
        <v>51.81506849315068</v>
      </c>
      <c r="I141" s="15">
        <f>G141*100/F141</f>
        <v>100</v>
      </c>
    </row>
    <row r="142" spans="1:9" ht="45" outlineLevel="1">
      <c r="A142" s="13" t="s">
        <v>61</v>
      </c>
      <c r="B142" s="13" t="s">
        <v>9</v>
      </c>
      <c r="C142" s="14" t="s">
        <v>20</v>
      </c>
      <c r="D142" s="13" t="s">
        <v>19</v>
      </c>
      <c r="E142" s="15">
        <v>41600</v>
      </c>
      <c r="F142" s="15">
        <v>20843</v>
      </c>
      <c r="G142" s="15">
        <v>20843</v>
      </c>
      <c r="H142" s="15">
        <f>G142*100/E142</f>
        <v>50.10336538461539</v>
      </c>
      <c r="I142" s="15">
        <f>G142*100/F142</f>
        <v>100</v>
      </c>
    </row>
    <row r="143" spans="1:9" ht="45" outlineLevel="1">
      <c r="A143" s="13" t="s">
        <v>61</v>
      </c>
      <c r="B143" s="13" t="s">
        <v>9</v>
      </c>
      <c r="C143" s="14" t="s">
        <v>238</v>
      </c>
      <c r="D143" s="13" t="s">
        <v>237</v>
      </c>
      <c r="E143" s="15">
        <v>51500</v>
      </c>
      <c r="F143" s="15">
        <v>0</v>
      </c>
      <c r="G143" s="15">
        <v>0</v>
      </c>
      <c r="H143" s="15">
        <v>0</v>
      </c>
      <c r="I143" s="15">
        <v>0</v>
      </c>
    </row>
    <row r="144" spans="1:9" ht="45" outlineLevel="1">
      <c r="A144" s="13" t="s">
        <v>61</v>
      </c>
      <c r="B144" s="13" t="s">
        <v>9</v>
      </c>
      <c r="C144" s="14" t="s">
        <v>240</v>
      </c>
      <c r="D144" s="13" t="s">
        <v>239</v>
      </c>
      <c r="E144" s="15">
        <v>40350</v>
      </c>
      <c r="F144" s="15">
        <v>0</v>
      </c>
      <c r="G144" s="15">
        <v>0</v>
      </c>
      <c r="H144" s="15">
        <v>0</v>
      </c>
      <c r="I144" s="15">
        <v>0</v>
      </c>
    </row>
    <row r="145" spans="1:9" ht="78.75" outlineLevel="1">
      <c r="A145" s="13" t="s">
        <v>61</v>
      </c>
      <c r="B145" s="13" t="s">
        <v>9</v>
      </c>
      <c r="C145" s="14" t="s">
        <v>26</v>
      </c>
      <c r="D145" s="13" t="s">
        <v>25</v>
      </c>
      <c r="E145" s="15">
        <v>120000</v>
      </c>
      <c r="F145" s="15">
        <v>60000</v>
      </c>
      <c r="G145" s="15">
        <v>60000</v>
      </c>
      <c r="H145" s="15">
        <f aca="true" t="shared" si="10" ref="H145:H154">G145*100/E145</f>
        <v>50</v>
      </c>
      <c r="I145" s="15">
        <f aca="true" t="shared" si="11" ref="I145:I154">G145*100/F145</f>
        <v>100</v>
      </c>
    </row>
    <row r="146" spans="1:9" ht="90" outlineLevel="1">
      <c r="A146" s="13" t="s">
        <v>61</v>
      </c>
      <c r="B146" s="13" t="s">
        <v>9</v>
      </c>
      <c r="C146" s="14" t="s">
        <v>242</v>
      </c>
      <c r="D146" s="13" t="s">
        <v>241</v>
      </c>
      <c r="E146" s="15">
        <v>111830</v>
      </c>
      <c r="F146" s="15">
        <v>63680.19</v>
      </c>
      <c r="G146" s="15">
        <v>63680.19</v>
      </c>
      <c r="H146" s="15">
        <f t="shared" si="10"/>
        <v>56.94374497004382</v>
      </c>
      <c r="I146" s="15">
        <f t="shared" si="11"/>
        <v>100</v>
      </c>
    </row>
    <row r="147" spans="1:9" ht="90" outlineLevel="1">
      <c r="A147" s="13" t="s">
        <v>61</v>
      </c>
      <c r="B147" s="13" t="s">
        <v>9</v>
      </c>
      <c r="C147" s="14" t="s">
        <v>243</v>
      </c>
      <c r="D147" s="13" t="s">
        <v>241</v>
      </c>
      <c r="E147" s="15">
        <v>94900</v>
      </c>
      <c r="F147" s="15">
        <v>71048.04</v>
      </c>
      <c r="G147" s="15">
        <v>71048.04</v>
      </c>
      <c r="H147" s="15">
        <f t="shared" si="10"/>
        <v>74.86621707060063</v>
      </c>
      <c r="I147" s="15">
        <f t="shared" si="11"/>
        <v>100</v>
      </c>
    </row>
    <row r="148" spans="1:9" ht="101.25" outlineLevel="1">
      <c r="A148" s="13" t="s">
        <v>61</v>
      </c>
      <c r="B148" s="13" t="s">
        <v>9</v>
      </c>
      <c r="C148" s="14" t="s">
        <v>245</v>
      </c>
      <c r="D148" s="13" t="s">
        <v>244</v>
      </c>
      <c r="E148" s="15">
        <v>1673900</v>
      </c>
      <c r="F148" s="15">
        <v>1077754.21</v>
      </c>
      <c r="G148" s="15">
        <v>1055492.43</v>
      </c>
      <c r="H148" s="15">
        <f t="shared" si="10"/>
        <v>63.05588326662286</v>
      </c>
      <c r="I148" s="15">
        <f t="shared" si="11"/>
        <v>97.93442885275299</v>
      </c>
    </row>
    <row r="149" spans="1:9" ht="101.25" outlineLevel="1">
      <c r="A149" s="13" t="s">
        <v>61</v>
      </c>
      <c r="B149" s="13" t="s">
        <v>9</v>
      </c>
      <c r="C149" s="14" t="s">
        <v>246</v>
      </c>
      <c r="D149" s="13" t="s">
        <v>244</v>
      </c>
      <c r="E149" s="15">
        <v>1811900</v>
      </c>
      <c r="F149" s="15">
        <v>1221821.58</v>
      </c>
      <c r="G149" s="15">
        <v>1177446.86</v>
      </c>
      <c r="H149" s="15">
        <f t="shared" si="10"/>
        <v>64.98409735636625</v>
      </c>
      <c r="I149" s="15">
        <f t="shared" si="11"/>
        <v>96.36815057727169</v>
      </c>
    </row>
    <row r="150" spans="1:9" ht="101.25" outlineLevel="1">
      <c r="A150" s="13" t="s">
        <v>61</v>
      </c>
      <c r="B150" s="13" t="s">
        <v>9</v>
      </c>
      <c r="C150" s="14" t="s">
        <v>247</v>
      </c>
      <c r="D150" s="13" t="s">
        <v>244</v>
      </c>
      <c r="E150" s="15">
        <v>866500</v>
      </c>
      <c r="F150" s="15">
        <v>636458.83</v>
      </c>
      <c r="G150" s="15">
        <v>631885.12</v>
      </c>
      <c r="H150" s="15">
        <f t="shared" si="10"/>
        <v>72.92384535487594</v>
      </c>
      <c r="I150" s="15">
        <f t="shared" si="11"/>
        <v>99.28138164097747</v>
      </c>
    </row>
    <row r="151" spans="1:9" ht="81" customHeight="1" outlineLevel="1">
      <c r="A151" s="13" t="s">
        <v>61</v>
      </c>
      <c r="B151" s="13" t="s">
        <v>9</v>
      </c>
      <c r="C151" s="14" t="s">
        <v>249</v>
      </c>
      <c r="D151" s="13" t="s">
        <v>248</v>
      </c>
      <c r="E151" s="15">
        <v>31100</v>
      </c>
      <c r="F151" s="15">
        <v>9289.9</v>
      </c>
      <c r="G151" s="15">
        <v>9289.9</v>
      </c>
      <c r="H151" s="15">
        <f t="shared" si="10"/>
        <v>29.87106109324759</v>
      </c>
      <c r="I151" s="15">
        <f t="shared" si="11"/>
        <v>100</v>
      </c>
    </row>
    <row r="152" spans="1:9" ht="81.75" customHeight="1" outlineLevel="1">
      <c r="A152" s="13" t="s">
        <v>61</v>
      </c>
      <c r="B152" s="13" t="s">
        <v>9</v>
      </c>
      <c r="C152" s="14" t="s">
        <v>250</v>
      </c>
      <c r="D152" s="13" t="s">
        <v>248</v>
      </c>
      <c r="E152" s="15">
        <v>48770</v>
      </c>
      <c r="F152" s="15">
        <v>11032.47</v>
      </c>
      <c r="G152" s="15">
        <v>11032.47</v>
      </c>
      <c r="H152" s="15">
        <f t="shared" si="10"/>
        <v>22.62142710682797</v>
      </c>
      <c r="I152" s="15">
        <f t="shared" si="11"/>
        <v>100</v>
      </c>
    </row>
    <row r="153" spans="1:9" ht="60" customHeight="1" outlineLevel="1">
      <c r="A153" s="13" t="s">
        <v>61</v>
      </c>
      <c r="B153" s="13" t="s">
        <v>9</v>
      </c>
      <c r="C153" s="14" t="s">
        <v>252</v>
      </c>
      <c r="D153" s="13" t="s">
        <v>251</v>
      </c>
      <c r="E153" s="15">
        <v>1015300</v>
      </c>
      <c r="F153" s="15">
        <v>152113.89</v>
      </c>
      <c r="G153" s="15">
        <v>152113.89</v>
      </c>
      <c r="H153" s="15">
        <f t="shared" si="10"/>
        <v>14.98216192258446</v>
      </c>
      <c r="I153" s="15">
        <f t="shared" si="11"/>
        <v>100</v>
      </c>
    </row>
    <row r="154" spans="1:9" ht="59.25" customHeight="1" outlineLevel="1">
      <c r="A154" s="13" t="s">
        <v>61</v>
      </c>
      <c r="B154" s="13" t="s">
        <v>9</v>
      </c>
      <c r="C154" s="14" t="s">
        <v>254</v>
      </c>
      <c r="D154" s="13" t="s">
        <v>253</v>
      </c>
      <c r="E154" s="15">
        <v>1009700</v>
      </c>
      <c r="F154" s="15">
        <v>195049.83</v>
      </c>
      <c r="G154" s="15">
        <v>195049.83</v>
      </c>
      <c r="H154" s="15">
        <f t="shared" si="10"/>
        <v>19.317602258096464</v>
      </c>
      <c r="I154" s="15">
        <f t="shared" si="11"/>
        <v>100</v>
      </c>
    </row>
    <row r="155" spans="1:9" ht="33.75" outlineLevel="1">
      <c r="A155" s="13" t="s">
        <v>61</v>
      </c>
      <c r="B155" s="13" t="s">
        <v>9</v>
      </c>
      <c r="C155" s="14" t="s">
        <v>29</v>
      </c>
      <c r="D155" s="13" t="s">
        <v>27</v>
      </c>
      <c r="E155" s="15">
        <v>100000</v>
      </c>
      <c r="F155" s="15">
        <v>0</v>
      </c>
      <c r="G155" s="15">
        <v>0</v>
      </c>
      <c r="H155" s="15">
        <v>0</v>
      </c>
      <c r="I155" s="15">
        <v>0</v>
      </c>
    </row>
    <row r="156" spans="1:9" ht="45" outlineLevel="1">
      <c r="A156" s="13" t="s">
        <v>61</v>
      </c>
      <c r="B156" s="13" t="s">
        <v>9</v>
      </c>
      <c r="C156" s="14" t="s">
        <v>256</v>
      </c>
      <c r="D156" s="13" t="s">
        <v>255</v>
      </c>
      <c r="E156" s="15">
        <v>2383802</v>
      </c>
      <c r="F156" s="15">
        <v>0</v>
      </c>
      <c r="G156" s="15">
        <v>0</v>
      </c>
      <c r="H156" s="15">
        <v>0</v>
      </c>
      <c r="I156" s="15">
        <v>0</v>
      </c>
    </row>
    <row r="157" spans="1:9" ht="45" outlineLevel="1">
      <c r="A157" s="13" t="s">
        <v>61</v>
      </c>
      <c r="B157" s="13" t="s">
        <v>9</v>
      </c>
      <c r="C157" s="14" t="s">
        <v>258</v>
      </c>
      <c r="D157" s="13" t="s">
        <v>257</v>
      </c>
      <c r="E157" s="15">
        <v>989133</v>
      </c>
      <c r="F157" s="15">
        <v>0</v>
      </c>
      <c r="G157" s="15">
        <v>0</v>
      </c>
      <c r="H157" s="15">
        <v>0</v>
      </c>
      <c r="I157" s="15">
        <v>0</v>
      </c>
    </row>
    <row r="158" spans="1:9" ht="90" outlineLevel="1">
      <c r="A158" s="13" t="s">
        <v>61</v>
      </c>
      <c r="B158" s="13" t="s">
        <v>12</v>
      </c>
      <c r="C158" s="14" t="s">
        <v>24</v>
      </c>
      <c r="D158" s="13" t="s">
        <v>23</v>
      </c>
      <c r="E158" s="15">
        <v>1606800</v>
      </c>
      <c r="F158" s="15">
        <v>700962.79</v>
      </c>
      <c r="G158" s="15">
        <v>700962.79</v>
      </c>
      <c r="H158" s="15">
        <f>G158*100/E158</f>
        <v>43.62476910629823</v>
      </c>
      <c r="I158" s="15">
        <f>G158*100/F158</f>
        <v>100</v>
      </c>
    </row>
    <row r="159" spans="1:9" ht="12.75">
      <c r="A159" s="9" t="s">
        <v>38</v>
      </c>
      <c r="B159" s="10"/>
      <c r="C159" s="11"/>
      <c r="D159" s="10"/>
      <c r="E159" s="12">
        <v>4753403.55</v>
      </c>
      <c r="F159" s="12">
        <v>412420</v>
      </c>
      <c r="G159" s="12">
        <f>G160+G161+G162+G163+G164+G165</f>
        <v>313720</v>
      </c>
      <c r="H159" s="12">
        <f>G159*100/E159</f>
        <v>6.599902505647769</v>
      </c>
      <c r="I159" s="12">
        <f>G159*100/F159</f>
        <v>76.06808593181708</v>
      </c>
    </row>
    <row r="160" spans="1:9" ht="45" outlineLevel="1">
      <c r="A160" s="13" t="s">
        <v>38</v>
      </c>
      <c r="B160" s="13" t="s">
        <v>5</v>
      </c>
      <c r="C160" s="14" t="s">
        <v>260</v>
      </c>
      <c r="D160" s="13" t="s">
        <v>259</v>
      </c>
      <c r="E160" s="15">
        <v>3677200</v>
      </c>
      <c r="F160" s="15">
        <v>141000</v>
      </c>
      <c r="G160" s="15">
        <v>42300</v>
      </c>
      <c r="H160" s="15">
        <f>G160*100/E160</f>
        <v>1.1503317741760035</v>
      </c>
      <c r="I160" s="15">
        <f>G160*100/F160</f>
        <v>30</v>
      </c>
    </row>
    <row r="161" spans="1:9" ht="67.5" outlineLevel="1">
      <c r="A161" s="13" t="s">
        <v>38</v>
      </c>
      <c r="B161" s="13" t="s">
        <v>5</v>
      </c>
      <c r="C161" s="14" t="s">
        <v>262</v>
      </c>
      <c r="D161" s="13" t="s">
        <v>261</v>
      </c>
      <c r="E161" s="15">
        <v>20000</v>
      </c>
      <c r="F161" s="15">
        <v>0</v>
      </c>
      <c r="G161" s="15">
        <v>0</v>
      </c>
      <c r="H161" s="15">
        <v>0</v>
      </c>
      <c r="I161" s="15">
        <v>0</v>
      </c>
    </row>
    <row r="162" spans="1:9" ht="56.25" outlineLevel="1">
      <c r="A162" s="13" t="s">
        <v>38</v>
      </c>
      <c r="B162" s="13" t="s">
        <v>5</v>
      </c>
      <c r="C162" s="14" t="s">
        <v>264</v>
      </c>
      <c r="D162" s="13" t="s">
        <v>263</v>
      </c>
      <c r="E162" s="15">
        <v>399803.55</v>
      </c>
      <c r="F162" s="15">
        <v>0</v>
      </c>
      <c r="G162" s="15">
        <v>0</v>
      </c>
      <c r="H162" s="15">
        <v>0</v>
      </c>
      <c r="I162" s="15">
        <v>0</v>
      </c>
    </row>
    <row r="163" spans="1:9" ht="67.5" outlineLevel="1">
      <c r="A163" s="13" t="s">
        <v>38</v>
      </c>
      <c r="B163" s="13" t="s">
        <v>5</v>
      </c>
      <c r="C163" s="14" t="s">
        <v>266</v>
      </c>
      <c r="D163" s="13" t="s">
        <v>265</v>
      </c>
      <c r="E163" s="15">
        <v>150000</v>
      </c>
      <c r="F163" s="15">
        <v>0</v>
      </c>
      <c r="G163" s="15">
        <v>0</v>
      </c>
      <c r="H163" s="15">
        <v>0</v>
      </c>
      <c r="I163" s="15">
        <v>0</v>
      </c>
    </row>
    <row r="164" spans="1:9" ht="15.75" customHeight="1" outlineLevel="1">
      <c r="A164" s="13" t="s">
        <v>38</v>
      </c>
      <c r="B164" s="13" t="s">
        <v>5</v>
      </c>
      <c r="C164" s="14" t="s">
        <v>268</v>
      </c>
      <c r="D164" s="13" t="s">
        <v>267</v>
      </c>
      <c r="E164" s="15">
        <v>321400</v>
      </c>
      <c r="F164" s="15">
        <v>139420</v>
      </c>
      <c r="G164" s="15">
        <v>139420</v>
      </c>
      <c r="H164" s="15">
        <f>G164*100/E164</f>
        <v>43.378967019290606</v>
      </c>
      <c r="I164" s="15">
        <f>G164*100/F164</f>
        <v>100</v>
      </c>
    </row>
    <row r="165" spans="1:9" ht="17.25" customHeight="1" outlineLevel="1">
      <c r="A165" s="13" t="s">
        <v>38</v>
      </c>
      <c r="B165" s="13" t="s">
        <v>5</v>
      </c>
      <c r="C165" s="14" t="s">
        <v>269</v>
      </c>
      <c r="D165" s="13" t="s">
        <v>267</v>
      </c>
      <c r="E165" s="15">
        <v>185000</v>
      </c>
      <c r="F165" s="15">
        <v>132000</v>
      </c>
      <c r="G165" s="15">
        <v>132000</v>
      </c>
      <c r="H165" s="15">
        <f>G165*100/E165</f>
        <v>71.35135135135135</v>
      </c>
      <c r="I165" s="15">
        <f>G165*100/F165</f>
        <v>100</v>
      </c>
    </row>
    <row r="166" spans="1:9" ht="12.75">
      <c r="A166" s="9" t="s">
        <v>97</v>
      </c>
      <c r="B166" s="10"/>
      <c r="C166" s="11"/>
      <c r="D166" s="10"/>
      <c r="E166" s="12">
        <v>453800</v>
      </c>
      <c r="F166" s="12">
        <v>161765</v>
      </c>
      <c r="G166" s="12">
        <f>G167+G168</f>
        <v>152931</v>
      </c>
      <c r="H166" s="12">
        <f>G166*100/E166</f>
        <v>33.70008814455707</v>
      </c>
      <c r="I166" s="12">
        <f>G166*100/F166</f>
        <v>94.53899174728774</v>
      </c>
    </row>
    <row r="167" spans="1:9" ht="67.5" outlineLevel="1">
      <c r="A167" s="13" t="s">
        <v>97</v>
      </c>
      <c r="B167" s="13" t="s">
        <v>12</v>
      </c>
      <c r="C167" s="14" t="s">
        <v>271</v>
      </c>
      <c r="D167" s="13" t="s">
        <v>270</v>
      </c>
      <c r="E167" s="15">
        <v>80000</v>
      </c>
      <c r="F167" s="15">
        <v>24499</v>
      </c>
      <c r="G167" s="15">
        <v>24499</v>
      </c>
      <c r="H167" s="15">
        <f>G167*100/E167</f>
        <v>30.62375</v>
      </c>
      <c r="I167" s="15">
        <f>G167*100/F167</f>
        <v>100</v>
      </c>
    </row>
    <row r="168" spans="1:9" ht="22.5" outlineLevel="1">
      <c r="A168" s="13" t="s">
        <v>97</v>
      </c>
      <c r="B168" s="13" t="s">
        <v>12</v>
      </c>
      <c r="C168" s="14" t="s">
        <v>273</v>
      </c>
      <c r="D168" s="13" t="s">
        <v>272</v>
      </c>
      <c r="E168" s="15">
        <v>373800</v>
      </c>
      <c r="F168" s="15">
        <v>137266</v>
      </c>
      <c r="G168" s="15">
        <v>128432</v>
      </c>
      <c r="H168" s="15">
        <f>G168*100/E168</f>
        <v>34.35848047084002</v>
      </c>
      <c r="I168" s="15">
        <f>G168*100/F168</f>
        <v>93.56432037066718</v>
      </c>
    </row>
    <row r="169" spans="1:9" ht="12.75">
      <c r="A169" s="17" t="s">
        <v>274</v>
      </c>
      <c r="B169" s="18"/>
      <c r="C169" s="18"/>
      <c r="D169" s="18"/>
      <c r="E169" s="19">
        <v>304175868.2</v>
      </c>
      <c r="F169" s="19">
        <v>117196900.58</v>
      </c>
      <c r="G169" s="19">
        <f>G11+G33+G35+G47+G63+G81+G83+G123+G137+G139+G159+G166</f>
        <v>116560142.87</v>
      </c>
      <c r="H169" s="19">
        <f>G169*100/E169</f>
        <v>38.31998361992347</v>
      </c>
      <c r="I169" s="19">
        <f>G169*100/F169</f>
        <v>99.45667700523758</v>
      </c>
    </row>
    <row r="170" ht="24.75" customHeight="1">
      <c r="G170" s="25"/>
    </row>
    <row r="171" spans="1:7" ht="15.75" customHeight="1">
      <c r="A171" t="s">
        <v>292</v>
      </c>
      <c r="G171" s="25"/>
    </row>
    <row r="172" ht="12.75" customHeight="1">
      <c r="A172" t="s">
        <v>286</v>
      </c>
    </row>
    <row r="173" ht="12.75" customHeight="1">
      <c r="A173" t="s">
        <v>287</v>
      </c>
    </row>
    <row r="174" spans="1:9" ht="12.75" customHeight="1">
      <c r="A174" t="s">
        <v>288</v>
      </c>
      <c r="E174" s="24" t="s">
        <v>289</v>
      </c>
      <c r="F174" s="24" t="s">
        <v>290</v>
      </c>
      <c r="H174" s="39" t="s">
        <v>291</v>
      </c>
      <c r="I174" s="39"/>
    </row>
    <row r="175" spans="5:6" ht="12.75" customHeight="1">
      <c r="E175" s="24"/>
      <c r="F175" s="24"/>
    </row>
  </sheetData>
  <sheetProtection/>
  <mergeCells count="15">
    <mergeCell ref="H174:I174"/>
    <mergeCell ref="A1:I1"/>
    <mergeCell ref="A5:K5"/>
    <mergeCell ref="A6:J6"/>
    <mergeCell ref="A7:J7"/>
    <mergeCell ref="A8:I8"/>
    <mergeCell ref="G9:G10"/>
    <mergeCell ref="H9:I9"/>
    <mergeCell ref="F3:J3"/>
    <mergeCell ref="A9:A10"/>
    <mergeCell ref="B9:B10"/>
    <mergeCell ref="C9:C10"/>
    <mergeCell ref="D9:D10"/>
    <mergeCell ref="E9:E10"/>
    <mergeCell ref="F9:F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emsidorova</dc:creator>
  <cp:keywords/>
  <dc:description>POI HSSF rep:2.42.0.98</dc:description>
  <cp:lastModifiedBy>sidorova_em</cp:lastModifiedBy>
  <cp:lastPrinted>2017-08-01T10:59:55Z</cp:lastPrinted>
  <dcterms:created xsi:type="dcterms:W3CDTF">2017-08-01T05:13:43Z</dcterms:created>
  <dcterms:modified xsi:type="dcterms:W3CDTF">2017-08-01T11:01:08Z</dcterms:modified>
  <cp:category/>
  <cp:version/>
  <cp:contentType/>
  <cp:contentStatus/>
</cp:coreProperties>
</file>