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3-2007" sheetId="1" r:id="rId1"/>
  </sheets>
  <definedNames>
    <definedName name="_xlnm.Print_Titles" localSheetId="0">'3-2007'!$8:$9</definedName>
  </definedNames>
  <calcPr fullCalcOnLoad="1"/>
</workbook>
</file>

<file path=xl/sharedStrings.xml><?xml version="1.0" encoding="utf-8"?>
<sst xmlns="http://schemas.openxmlformats.org/spreadsheetml/2006/main" count="121" uniqueCount="104">
  <si>
    <t>Исполнено</t>
  </si>
  <si>
    <t>Наименование</t>
  </si>
  <si>
    <t>за период</t>
  </si>
  <si>
    <t>в сумме</t>
  </si>
  <si>
    <t>в том числе</t>
  </si>
  <si>
    <t>Безвозмездные перечисления</t>
  </si>
  <si>
    <t>ВСЕГО ДОХОДОВ</t>
  </si>
  <si>
    <t>(тыс.руб.)</t>
  </si>
  <si>
    <t>000 200 00000 00 0000 000</t>
  </si>
  <si>
    <t>Плата за негативное воздействие на окружающую среду</t>
  </si>
  <si>
    <t>Единый налог на вмененный доход для отдельных видов деятельности</t>
  </si>
  <si>
    <t>Налог на доходы физических лиц</t>
  </si>
  <si>
    <t>Утверждено</t>
  </si>
  <si>
    <t>на год</t>
  </si>
  <si>
    <t>на отч. период</t>
  </si>
  <si>
    <t xml:space="preserve">Код </t>
  </si>
  <si>
    <t xml:space="preserve">% исполн. </t>
  </si>
  <si>
    <t>к году</t>
  </si>
  <si>
    <t>Отклон.</t>
  </si>
  <si>
    <t>к пери   оду</t>
  </si>
  <si>
    <t>Земельный налог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</si>
  <si>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</si>
  <si>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</si>
  <si>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</si>
  <si>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</si>
  <si>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Прочие неналоговые доходы</t>
  </si>
  <si>
    <t>Налоговые и неналоговые доходы</t>
  </si>
  <si>
    <t>000 116 90040 04 0000 140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</si>
  <si>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</si>
  <si>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</si>
  <si>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бюджетов городских округов от возврата остатков субсидий и субвенций и иных межбюджетных трансфертов, имеющих целевое назначение, прошлых лет</t>
  </si>
  <si>
    <t>Возврат остатков субсидий и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</si>
  <si>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</t>
  </si>
  <si>
    <t>000 103 02000 01 0000 110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</si>
  <si>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</si>
  <si>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</si>
  <si>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</si>
  <si>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бюджетных и автономных учреждений)</t>
  </si>
  <si>
    <t>000 101 02000 01 0000 110</t>
  </si>
  <si>
    <t>000 105 02000 02 0000 110</t>
  </si>
  <si>
    <t>000 105 03000 01 0000 110</t>
  </si>
  <si>
    <t>000 106 01020 04 0000 110</t>
  </si>
  <si>
    <t>000 106 04011 02 0000 110</t>
  </si>
  <si>
    <t>000 106 04012 02 0000 110</t>
  </si>
  <si>
    <t>000 106 06000 00 0000 110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</si>
  <si>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 участков</t>
  </si>
  <si>
    <t>000 112 01000 01 0000 120</t>
  </si>
  <si>
    <t>000 108 03010 01 1000 110</t>
  </si>
  <si>
    <t>000 111 05012 04 0000 120</t>
  </si>
  <si>
    <t>000 111 05024 04 0000 120</t>
  </si>
  <si>
    <t>000 111 05034 04 0000 120</t>
  </si>
  <si>
    <t>000 113 03040 04 0000 130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</si>
  <si>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</si>
  <si>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000 117 00000 00 0000 000</t>
  </si>
  <si>
    <t>000  114 02040 04 0000 410</t>
  </si>
  <si>
    <t>Дотации бюджетам городских округов на выравнивание  бюджетной обеспеченности</t>
  </si>
  <si>
    <t xml:space="preserve">Дотации бюджетам городских округов, связанные с особым режимом безопасного функционирования закрытых административно-территориальных образований </t>
  </si>
  <si>
    <t>Субвенции бюджетам городских округов на оздоровление детей</t>
  </si>
  <si>
    <t>Субвенции бюджетам городских округов на  государственную регистрацию актов гражданского состояния</t>
  </si>
  <si>
    <t>Субвенции бюджетам городских округов на  осуществление полномочий по первичному воинскому учёту на территориях, где отсутствуют военные комиссариаты</t>
  </si>
  <si>
    <t>Субвенции бюджетам городских округов на составление  протоколов об административных правонарушениях</t>
  </si>
  <si>
    <t>Субвенции бюджетам городских округов на обеспечение прав на защиту несовершеннолетних детей</t>
  </si>
  <si>
    <t>000 2 19 04000 04 0000 151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</si>
  <si>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</si>
  <si>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</t>
  </si>
  <si>
    <t>Утверждаю</t>
  </si>
  <si>
    <t>Глава администрации ЗАТО Звёздный</t>
  </si>
  <si>
    <t>_____________________А.М.Швецов</t>
  </si>
  <si>
    <t>Субсидии бюджета городских округов на реализацию муниципальных программ, приоритетных муниципальных проектов в рамках приоритетных региональных поектов,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</si>
  <si>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</si>
  <si>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000 202 30024 04 0000 151</t>
  </si>
  <si>
    <t>000 202 35118 04 0000 151</t>
  </si>
  <si>
    <t>000 202 35930 04 0000 151</t>
  </si>
  <si>
    <t>000 202 29999 04 0000 151</t>
  </si>
  <si>
    <t>000 202 15010 04 0000 151</t>
  </si>
  <si>
    <t>000 202 15001 04 0000 151</t>
  </si>
  <si>
    <t>Субвенции бюджетам городских округов на осуществление полномочий по страхованию граждан, участвующих в деятельности дружин охраны общественного порядка на территории Пермского края</t>
  </si>
  <si>
    <t>Субвенции бюджетам городских округов на осуществление полномочий по созданию и организации деятельности административных комиссий</t>
  </si>
  <si>
    <t>000 111 07014 04 0000 120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</si>
  <si>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</si>
  <si>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Субвенции на проведение мероприятий по отлову безнадзорных животных, их транспортировке, учету и регистрации,содержанию, лечению, кастрации (стерилизации)эвтаназии, утилизации </t>
  </si>
  <si>
    <t>ОТЧЁТ ОБ ИСПОЛНЕНИИ ДОХОДОВ   БЮДЖЕТА ЗАТО ЗВЁЗДНЫЙ НА 01 АПРЕЛЯ 2018 г.</t>
  </si>
  <si>
    <t>Софинансирование проектов инициативного бюджетирования</t>
  </si>
  <si>
    <t xml:space="preserve">Субсидии на выплаты материального стимулирования народным дружинникам </t>
  </si>
  <si>
    <t>Субсидии на пректирование,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</si>
  <si>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 обеспечение развития и укрепления материально-технической базы домов культуры в населенных пкнктах с числом жителей до 50 тысяч человек</t>
  </si>
  <si>
    <t>Субсидии на поддержку отрасли культура</t>
  </si>
  <si>
    <t>Субсидии на обеспечение качественным спортивным  инвентарем спортивных школ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</si>
  <si>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</si>
  <si>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Единая субвенция на выполнение отдельных полномочий в сфере образования</t>
  </si>
  <si>
    <t>Субсидии на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</si>
  <si>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</si>
  <si>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</si>
  <si>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</si>
  <si>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Межбюджетные трансферты на обеспечение жильем молодых семей</t>
  </si>
  <si>
    <t>000 202 49999 04 0000 151</t>
  </si>
  <si>
    <t>000 202 25467 04 0000 151</t>
  </si>
  <si>
    <t>000 202 25497 04 0000 151</t>
  </si>
  <si>
    <t>000 202 35120 04 0000 151</t>
  </si>
  <si>
    <t>Прочие безвозмездные перечисления в бюджеты городских округов</t>
  </si>
  <si>
    <t>000 2 18 04000 04 0000 180</t>
  </si>
  <si>
    <t>000 2 19 60010 04 0000 180</t>
  </si>
  <si>
    <t>Заметитель главы администрации ЗАТО Звёздный по финансоым вопросам, руководитель финансового отдела администрации ЗАТО Звёздный</t>
  </si>
  <si>
    <t>А. Н. Солдатченко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</si>
</sst>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"/>
    <numFmt numFmtId="167" formatCode="0.000"/>
    <numFmt numFmtId="168" formatCode="#,##0.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?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0"/>
      </left>
      <right style="dotted">
        <color indexed="40"/>
      </right>
      <top style="dotted">
        <color indexed="40"/>
      </top>
      <bottom style="dotted">
        <color indexed="4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dotted">
        <color indexed="40"/>
      </right>
      <top style="dotted">
        <color indexed="40"/>
      </top>
      <bottom style="dotted">
        <color indexed="40"/>
      </bottom>
    </border>
    <border>
      <left style="dotted">
        <color indexed="40"/>
      </left>
      <right>
        <color indexed="63"/>
      </right>
      <top style="dotted">
        <color indexed="40"/>
      </top>
      <bottom style="dotted">
        <color indexed="4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0"/>
      </left>
      <right style="thin"/>
      <top>
        <color indexed="63"/>
      </top>
      <bottom style="dotted">
        <color indexed="4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wrapText="1"/>
    </xf>
    <xf numFmtId="0" fontId="5" fillId="34" borderId="14" xfId="0" applyFont="1" applyFill="1" applyBorder="1" applyAlignment="1">
      <alignment horizontal="center"/>
    </xf>
    <xf numFmtId="1" fontId="1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34" borderId="18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" fontId="2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" fontId="6" fillId="33" borderId="10" xfId="0" applyNumberFormat="1" applyFont="1" applyFill="1" applyBorder="1" applyAlignment="1">
      <alignment/>
    </xf>
    <xf numFmtId="1" fontId="6" fillId="35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5" fillId="34" borderId="18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" fontId="5" fillId="34" borderId="19" xfId="0" applyNumberFormat="1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2" fillId="34" borderId="23" xfId="0" applyNumberFormat="1" applyFont="1" applyFill="1" applyBorder="1" applyAlignment="1">
      <alignment horizontal="center"/>
    </xf>
    <xf numFmtId="1" fontId="2" fillId="34" borderId="24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58">
      <selection activeCell="F63" sqref="F63:H63"/>
    </sheetView>
  </sheetViews>
  <sheetFormatPr defaultColWidth="9.00390625" defaultRowHeight="12.75"/>
  <cols>
    <col min="1" max="1" width="20.75390625" style="0" customWidth="1"/>
    <col min="2" max="2" width="31.875" style="0" customWidth="1"/>
    <col min="3" max="3" width="8.125" style="0" customWidth="1"/>
    <col min="4" max="4" width="8.625" style="0" customWidth="1"/>
    <col min="5" max="5" width="8.375" style="0" customWidth="1"/>
    <col min="6" max="6" width="9.625" style="0" customWidth="1"/>
    <col min="7" max="7" width="7.875" style="0" customWidth="1"/>
    <col min="8" max="8" width="7.75390625" style="0" customWidth="1"/>
    <col min="9" max="9" width="5.375" style="0" customWidth="1"/>
    <col min="10" max="10" width="17.00390625" style="0" customWidth="1"/>
  </cols>
  <sheetData>
    <row r="1" spans="3:8" ht="12.75">
      <c r="C1" s="38"/>
      <c r="D1" s="51" t="s">
        <v>65</v>
      </c>
      <c r="E1" s="51"/>
      <c r="F1" s="51"/>
      <c r="G1" s="51"/>
      <c r="H1" s="51"/>
    </row>
    <row r="2" spans="3:8" ht="12.75">
      <c r="C2" s="31"/>
      <c r="D2" s="51" t="s">
        <v>66</v>
      </c>
      <c r="E2" s="51"/>
      <c r="F2" s="51"/>
      <c r="G2" s="51"/>
      <c r="H2" s="51"/>
    </row>
    <row r="3" spans="3:8" ht="12.75">
      <c r="C3" s="31"/>
      <c r="D3" s="54" t="s">
        <v>67</v>
      </c>
      <c r="E3" s="54"/>
      <c r="F3" s="54"/>
      <c r="G3" s="54"/>
      <c r="H3" s="54"/>
    </row>
    <row r="4" spans="4:8" ht="12.75">
      <c r="D4" s="51"/>
      <c r="E4" s="51"/>
      <c r="F4" s="51"/>
      <c r="G4" s="51"/>
      <c r="H4" s="51"/>
    </row>
    <row r="5" spans="1:11" ht="15">
      <c r="A5" s="55" t="s">
        <v>81</v>
      </c>
      <c r="B5" s="55"/>
      <c r="C5" s="55"/>
      <c r="D5" s="55"/>
      <c r="E5" s="55"/>
      <c r="F5" s="55"/>
      <c r="G5" s="55"/>
      <c r="H5" s="55"/>
      <c r="K5" s="31"/>
    </row>
    <row r="6" spans="1:8" ht="12.75">
      <c r="A6" s="44"/>
      <c r="B6" s="44"/>
      <c r="C6" s="44"/>
      <c r="D6" s="44"/>
      <c r="E6" s="44"/>
      <c r="F6" s="44"/>
      <c r="G6" s="44"/>
      <c r="H6" s="44"/>
    </row>
    <row r="7" spans="6:8" ht="12.75">
      <c r="F7" s="56" t="s">
        <v>7</v>
      </c>
      <c r="G7" s="56"/>
      <c r="H7" s="56"/>
    </row>
    <row r="8" spans="1:8" ht="18" customHeight="1">
      <c r="A8" s="47" t="s">
        <v>15</v>
      </c>
      <c r="B8" s="52" t="s">
        <v>1</v>
      </c>
      <c r="C8" s="45" t="s">
        <v>12</v>
      </c>
      <c r="D8" s="46"/>
      <c r="E8" s="19" t="s">
        <v>0</v>
      </c>
      <c r="F8" s="18" t="s">
        <v>18</v>
      </c>
      <c r="G8" s="49" t="s">
        <v>16</v>
      </c>
      <c r="H8" s="50"/>
    </row>
    <row r="9" spans="1:8" ht="40.5" customHeight="1" thickBot="1">
      <c r="A9" s="48"/>
      <c r="B9" s="53"/>
      <c r="C9" s="9" t="s">
        <v>13</v>
      </c>
      <c r="D9" s="10" t="s">
        <v>14</v>
      </c>
      <c r="E9" s="8" t="s">
        <v>2</v>
      </c>
      <c r="F9" s="8" t="s">
        <v>3</v>
      </c>
      <c r="G9" s="10" t="s">
        <v>19</v>
      </c>
      <c r="H9" s="28" t="s">
        <v>17</v>
      </c>
    </row>
    <row r="10" spans="1:9" ht="12.75">
      <c r="A10" s="20"/>
      <c r="B10" s="7" t="s">
        <v>26</v>
      </c>
      <c r="C10" s="13">
        <f>SUM(C11:C30)</f>
        <v>40895.23</v>
      </c>
      <c r="D10" s="13">
        <f>SUM(D11:D30)</f>
        <v>8575</v>
      </c>
      <c r="E10" s="13">
        <f>SUM(E11:E30)</f>
        <v>8563.21</v>
      </c>
      <c r="F10" s="13">
        <f>SUM(F11:F30)</f>
        <v>-11.789999999999814</v>
      </c>
      <c r="G10" s="29">
        <f>SUM(E10/D10*100)</f>
        <v>99.86250728862973</v>
      </c>
      <c r="H10" s="21">
        <f>E10/C10*100</f>
        <v>20.939385840353506</v>
      </c>
      <c r="I10" s="30"/>
    </row>
    <row r="11" spans="1:9" ht="12.75">
      <c r="A11" s="22"/>
      <c r="B11" s="2" t="s">
        <v>4</v>
      </c>
      <c r="C11" s="2"/>
      <c r="D11" s="2"/>
      <c r="E11" s="4"/>
      <c r="F11" s="4"/>
      <c r="G11" s="12"/>
      <c r="H11" s="21"/>
      <c r="I11" s="30"/>
    </row>
    <row r="12" spans="1:9" ht="12.75">
      <c r="A12" s="22" t="s">
        <v>38</v>
      </c>
      <c r="B12" s="2" t="s">
        <v>11</v>
      </c>
      <c r="C12" s="14">
        <v>19684</v>
      </c>
      <c r="D12" s="14">
        <v>3625</v>
      </c>
      <c r="E12" s="4">
        <v>3623.53</v>
      </c>
      <c r="F12" s="4">
        <f>E12-D12</f>
        <v>-1.4699999999998</v>
      </c>
      <c r="G12" s="12">
        <f aca="true" t="shared" si="0" ref="G12:G31">SUM(E12/D12*100)</f>
        <v>99.95944827586207</v>
      </c>
      <c r="H12" s="36">
        <f aca="true" t="shared" si="1" ref="H12:H31">E12/C12*100</f>
        <v>18.408504369030688</v>
      </c>
      <c r="I12" s="30"/>
    </row>
    <row r="13" spans="1:9" ht="38.25">
      <c r="A13" s="22" t="s">
        <v>33</v>
      </c>
      <c r="B13" s="5" t="s">
        <v>34</v>
      </c>
      <c r="C13" s="14">
        <v>593.57</v>
      </c>
      <c r="D13" s="14">
        <v>172</v>
      </c>
      <c r="E13" s="4">
        <v>171.79</v>
      </c>
      <c r="F13" s="4">
        <f>E13-D13</f>
        <v>-0.21000000000000796</v>
      </c>
      <c r="G13" s="12">
        <f t="shared" si="0"/>
        <v>99.87790697674419</v>
      </c>
      <c r="H13" s="36">
        <f t="shared" si="1"/>
        <v>28.941826574793193</v>
      </c>
      <c r="I13" s="30"/>
    </row>
    <row r="14" spans="1:9" ht="25.5">
      <c r="A14" s="22" t="s">
        <v>39</v>
      </c>
      <c r="B14" s="5" t="s">
        <v>10</v>
      </c>
      <c r="C14" s="15">
        <v>1379</v>
      </c>
      <c r="D14" s="15">
        <v>305</v>
      </c>
      <c r="E14" s="4">
        <v>303.86</v>
      </c>
      <c r="F14" s="4">
        <f aca="true" t="shared" si="2" ref="F14:F30">E14-D14</f>
        <v>-1.1399999999999864</v>
      </c>
      <c r="G14" s="12">
        <f t="shared" si="0"/>
        <v>99.62622950819673</v>
      </c>
      <c r="H14" s="36">
        <f t="shared" si="1"/>
        <v>22.034807831762148</v>
      </c>
      <c r="I14" s="30"/>
    </row>
    <row r="15" spans="1:9" ht="38.25">
      <c r="A15" s="22" t="s">
        <v>40</v>
      </c>
      <c r="B15" s="5" t="s">
        <v>35</v>
      </c>
      <c r="C15" s="15">
        <v>21.1</v>
      </c>
      <c r="D15" s="15">
        <v>7</v>
      </c>
      <c r="E15" s="4">
        <v>6.93</v>
      </c>
      <c r="F15" s="4">
        <f t="shared" si="2"/>
        <v>-0.07000000000000028</v>
      </c>
      <c r="G15" s="12">
        <f t="shared" si="0"/>
        <v>99</v>
      </c>
      <c r="H15" s="36">
        <f t="shared" si="1"/>
        <v>32.843601895734594</v>
      </c>
      <c r="I15" s="30"/>
    </row>
    <row r="16" spans="1:9" ht="63.75">
      <c r="A16" s="22" t="s">
        <v>41</v>
      </c>
      <c r="B16" s="5" t="s">
        <v>36</v>
      </c>
      <c r="C16" s="14">
        <v>450</v>
      </c>
      <c r="D16" s="14">
        <v>48</v>
      </c>
      <c r="E16" s="4">
        <v>47.2</v>
      </c>
      <c r="F16" s="4">
        <f t="shared" si="2"/>
        <v>-0.7999999999999972</v>
      </c>
      <c r="G16" s="12">
        <f t="shared" si="0"/>
        <v>98.33333333333334</v>
      </c>
      <c r="H16" s="36">
        <f t="shared" si="1"/>
        <v>10.488888888888889</v>
      </c>
      <c r="I16" s="30"/>
    </row>
    <row r="17" spans="1:10" ht="12.75">
      <c r="A17" s="22" t="s">
        <v>42</v>
      </c>
      <c r="B17" s="2" t="s">
        <v>21</v>
      </c>
      <c r="C17" s="14">
        <v>524.67</v>
      </c>
      <c r="D17" s="14">
        <v>155</v>
      </c>
      <c r="E17" s="4">
        <v>154.22</v>
      </c>
      <c r="F17" s="4">
        <f t="shared" si="2"/>
        <v>-0.7800000000000011</v>
      </c>
      <c r="G17" s="12">
        <f t="shared" si="0"/>
        <v>99.49677419354839</v>
      </c>
      <c r="H17" s="36">
        <f t="shared" si="1"/>
        <v>29.39371414412869</v>
      </c>
      <c r="I17" s="30"/>
      <c r="J17" s="34"/>
    </row>
    <row r="18" spans="1:10" ht="12.75">
      <c r="A18" s="22" t="s">
        <v>43</v>
      </c>
      <c r="B18" s="2" t="s">
        <v>22</v>
      </c>
      <c r="C18" s="14">
        <v>5821</v>
      </c>
      <c r="D18" s="14">
        <v>600</v>
      </c>
      <c r="E18" s="4">
        <v>599.85</v>
      </c>
      <c r="F18" s="4">
        <f t="shared" si="2"/>
        <v>-0.14999999999997726</v>
      </c>
      <c r="G18" s="12">
        <f t="shared" si="0"/>
        <v>99.97500000000001</v>
      </c>
      <c r="H18" s="36">
        <f t="shared" si="1"/>
        <v>10.304930424325716</v>
      </c>
      <c r="I18" s="30"/>
      <c r="J18" s="34"/>
    </row>
    <row r="19" spans="1:10" ht="12.75">
      <c r="A19" s="22" t="s">
        <v>44</v>
      </c>
      <c r="B19" s="2" t="s">
        <v>20</v>
      </c>
      <c r="C19" s="14">
        <v>1172.9</v>
      </c>
      <c r="D19" s="14">
        <v>314</v>
      </c>
      <c r="E19" s="4">
        <v>314.03</v>
      </c>
      <c r="F19" s="4">
        <f t="shared" si="2"/>
        <v>0.029999999999972715</v>
      </c>
      <c r="G19" s="12">
        <f t="shared" si="0"/>
        <v>100.00955414012738</v>
      </c>
      <c r="H19" s="36">
        <f t="shared" si="1"/>
        <v>26.773808508824278</v>
      </c>
      <c r="I19" s="30"/>
      <c r="J19" s="35"/>
    </row>
    <row r="20" spans="1:9" ht="63.75">
      <c r="A20" s="22" t="s">
        <v>47</v>
      </c>
      <c r="B20" s="5" t="s">
        <v>29</v>
      </c>
      <c r="C20" s="15">
        <v>0</v>
      </c>
      <c r="D20" s="15">
        <v>0</v>
      </c>
      <c r="E20" s="4">
        <v>0</v>
      </c>
      <c r="F20" s="4">
        <f>E20-D20</f>
        <v>0</v>
      </c>
      <c r="G20" s="12" t="e">
        <f t="shared" si="0"/>
        <v>#DIV/0!</v>
      </c>
      <c r="H20" s="36" t="e">
        <f t="shared" si="1"/>
        <v>#DIV/0!</v>
      </c>
      <c r="I20" s="30"/>
    </row>
    <row r="21" spans="1:9" ht="25.5">
      <c r="A21" s="22" t="s">
        <v>46</v>
      </c>
      <c r="B21" s="5" t="s">
        <v>9</v>
      </c>
      <c r="C21" s="15">
        <v>1432.62</v>
      </c>
      <c r="D21" s="15">
        <v>870</v>
      </c>
      <c r="E21" s="4">
        <v>868.9</v>
      </c>
      <c r="F21" s="4">
        <f t="shared" si="2"/>
        <v>-1.1000000000000227</v>
      </c>
      <c r="G21" s="12">
        <f t="shared" si="0"/>
        <v>99.8735632183908</v>
      </c>
      <c r="H21" s="36">
        <f t="shared" si="1"/>
        <v>60.65111474082451</v>
      </c>
      <c r="I21" s="30"/>
    </row>
    <row r="22" spans="1:10" ht="121.5" customHeight="1">
      <c r="A22" s="22" t="s">
        <v>48</v>
      </c>
      <c r="B22" s="5" t="s">
        <v>45</v>
      </c>
      <c r="C22" s="15">
        <v>1300</v>
      </c>
      <c r="D22" s="15">
        <v>280</v>
      </c>
      <c r="E22" s="15">
        <v>281.19</v>
      </c>
      <c r="F22" s="4">
        <f t="shared" si="2"/>
        <v>1.1899999999999977</v>
      </c>
      <c r="G22" s="12">
        <f t="shared" si="0"/>
        <v>100.42500000000001</v>
      </c>
      <c r="H22" s="36">
        <f t="shared" si="1"/>
        <v>21.63</v>
      </c>
      <c r="I22" s="30"/>
      <c r="J22" s="34"/>
    </row>
    <row r="23" spans="1:10" ht="103.5" customHeight="1">
      <c r="A23" s="22" t="s">
        <v>49</v>
      </c>
      <c r="B23" s="5" t="s">
        <v>23</v>
      </c>
      <c r="C23" s="15">
        <v>2600</v>
      </c>
      <c r="D23" s="15">
        <v>190</v>
      </c>
      <c r="E23" s="15">
        <v>187.9</v>
      </c>
      <c r="F23" s="4">
        <f t="shared" si="2"/>
        <v>-2.0999999999999943</v>
      </c>
      <c r="G23" s="12">
        <f t="shared" si="0"/>
        <v>98.89473684210527</v>
      </c>
      <c r="H23" s="36">
        <f t="shared" si="1"/>
        <v>7.226923076923077</v>
      </c>
      <c r="I23" s="30"/>
      <c r="J23" s="35"/>
    </row>
    <row r="24" spans="1:10" ht="101.25" customHeight="1">
      <c r="A24" s="11" t="s">
        <v>50</v>
      </c>
      <c r="B24" s="5" t="s">
        <v>37</v>
      </c>
      <c r="C24" s="15">
        <v>575.37</v>
      </c>
      <c r="D24" s="15">
        <v>125</v>
      </c>
      <c r="E24" s="4">
        <v>124.35</v>
      </c>
      <c r="F24" s="4">
        <f t="shared" si="2"/>
        <v>-0.6500000000000057</v>
      </c>
      <c r="G24" s="12">
        <f t="shared" si="0"/>
        <v>99.47999999999999</v>
      </c>
      <c r="H24" s="36">
        <f t="shared" si="1"/>
        <v>21.61217998852912</v>
      </c>
      <c r="I24" s="30"/>
      <c r="J24" s="35"/>
    </row>
    <row r="25" spans="1:10" ht="76.5" customHeight="1">
      <c r="A25" s="11" t="s">
        <v>78</v>
      </c>
      <c r="B25" s="5" t="s">
        <v>79</v>
      </c>
      <c r="C25" s="15">
        <v>0</v>
      </c>
      <c r="D25" s="15">
        <v>0</v>
      </c>
      <c r="E25" s="4">
        <v>0</v>
      </c>
      <c r="F25" s="4">
        <f t="shared" si="2"/>
        <v>0</v>
      </c>
      <c r="G25" s="12" t="e">
        <f t="shared" si="0"/>
        <v>#DIV/0!</v>
      </c>
      <c r="H25" s="36" t="e">
        <f t="shared" si="1"/>
        <v>#DIV/0!</v>
      </c>
      <c r="I25" s="30"/>
      <c r="J25" s="35"/>
    </row>
    <row r="26" spans="1:9" ht="101.25" customHeight="1">
      <c r="A26" s="11" t="s">
        <v>63</v>
      </c>
      <c r="B26" s="5" t="s">
        <v>64</v>
      </c>
      <c r="C26" s="15">
        <v>2300</v>
      </c>
      <c r="D26" s="15">
        <v>1020</v>
      </c>
      <c r="E26" s="4">
        <v>1016.64</v>
      </c>
      <c r="F26" s="4">
        <f t="shared" si="2"/>
        <v>-3.3600000000000136</v>
      </c>
      <c r="G26" s="12">
        <f t="shared" si="0"/>
        <v>99.6705882352941</v>
      </c>
      <c r="H26" s="36">
        <f t="shared" si="1"/>
        <v>44.20173913043478</v>
      </c>
      <c r="I26" s="30"/>
    </row>
    <row r="27" spans="1:9" ht="63.75" customHeight="1">
      <c r="A27" s="11" t="s">
        <v>51</v>
      </c>
      <c r="B27" s="5" t="s">
        <v>24</v>
      </c>
      <c r="C27" s="15">
        <v>347</v>
      </c>
      <c r="D27" s="15">
        <v>204</v>
      </c>
      <c r="E27" s="4">
        <v>204.33</v>
      </c>
      <c r="F27" s="4">
        <f t="shared" si="2"/>
        <v>0.3300000000000125</v>
      </c>
      <c r="G27" s="12">
        <f t="shared" si="0"/>
        <v>100.16176470588236</v>
      </c>
      <c r="H27" s="36">
        <f t="shared" si="1"/>
        <v>58.88472622478387</v>
      </c>
      <c r="I27" s="30"/>
    </row>
    <row r="28" spans="1:9" ht="132.75" customHeight="1">
      <c r="A28" s="23" t="s">
        <v>54</v>
      </c>
      <c r="B28" s="5" t="s">
        <v>52</v>
      </c>
      <c r="C28" s="15">
        <v>2165</v>
      </c>
      <c r="D28" s="15">
        <v>265</v>
      </c>
      <c r="E28" s="4">
        <v>265.24</v>
      </c>
      <c r="F28" s="4">
        <f t="shared" si="2"/>
        <v>0.2400000000000091</v>
      </c>
      <c r="G28" s="12">
        <f t="shared" si="0"/>
        <v>100.09056603773585</v>
      </c>
      <c r="H28" s="36">
        <f t="shared" si="1"/>
        <v>12.251270207852194</v>
      </c>
      <c r="I28" s="30"/>
    </row>
    <row r="29" spans="1:9" ht="51.75" customHeight="1">
      <c r="A29" s="23" t="s">
        <v>27</v>
      </c>
      <c r="B29" s="5" t="s">
        <v>28</v>
      </c>
      <c r="C29" s="15">
        <v>529</v>
      </c>
      <c r="D29" s="15">
        <v>395</v>
      </c>
      <c r="E29" s="4">
        <v>393.25</v>
      </c>
      <c r="F29" s="4">
        <f t="shared" si="2"/>
        <v>-1.75</v>
      </c>
      <c r="G29" s="12">
        <f t="shared" si="0"/>
        <v>99.55696202531645</v>
      </c>
      <c r="H29" s="36">
        <f t="shared" si="1"/>
        <v>74.33837429111531</v>
      </c>
      <c r="I29" s="30"/>
    </row>
    <row r="30" spans="1:9" ht="16.5" customHeight="1">
      <c r="A30" s="23" t="s">
        <v>53</v>
      </c>
      <c r="B30" s="5" t="s">
        <v>25</v>
      </c>
      <c r="C30" s="15">
        <v>0</v>
      </c>
      <c r="D30" s="15"/>
      <c r="E30" s="4"/>
      <c r="F30" s="4">
        <f t="shared" si="2"/>
        <v>0</v>
      </c>
      <c r="G30" s="12"/>
      <c r="H30" s="36"/>
      <c r="I30" s="30"/>
    </row>
    <row r="31" spans="1:9" ht="12.75">
      <c r="A31" s="24" t="s">
        <v>8</v>
      </c>
      <c r="B31" s="3" t="s">
        <v>5</v>
      </c>
      <c r="C31" s="16">
        <f>SUM(C33:C59)</f>
        <v>234382.61000000002</v>
      </c>
      <c r="D31" s="16">
        <f>SUM(D33:D59)</f>
        <v>46390.65000000001</v>
      </c>
      <c r="E31" s="16">
        <f>SUM(E33:E60)</f>
        <v>45826.500000000015</v>
      </c>
      <c r="F31" s="16">
        <f>SUM(F33:F59)</f>
        <v>-689.05</v>
      </c>
      <c r="G31" s="32">
        <f t="shared" si="0"/>
        <v>98.783914431033</v>
      </c>
      <c r="H31" s="32">
        <f t="shared" si="1"/>
        <v>19.55200515942715</v>
      </c>
      <c r="I31" s="30"/>
    </row>
    <row r="32" spans="1:9" ht="12.75">
      <c r="A32" s="11"/>
      <c r="B32" s="1" t="s">
        <v>4</v>
      </c>
      <c r="C32" s="17" t="s">
        <v>32</v>
      </c>
      <c r="D32" s="17" t="s">
        <v>32</v>
      </c>
      <c r="E32" s="4"/>
      <c r="F32" s="4"/>
      <c r="G32" s="12"/>
      <c r="H32" s="36"/>
      <c r="I32" s="30"/>
    </row>
    <row r="33" spans="1:9" ht="76.5">
      <c r="A33" s="11" t="s">
        <v>74</v>
      </c>
      <c r="B33" s="5" t="s">
        <v>56</v>
      </c>
      <c r="C33" s="15">
        <v>49773</v>
      </c>
      <c r="D33" s="15">
        <v>12443</v>
      </c>
      <c r="E33" s="15">
        <v>12443</v>
      </c>
      <c r="F33" s="15">
        <f aca="true" t="shared" si="3" ref="F33:F60">E33-D33</f>
        <v>0</v>
      </c>
      <c r="G33" s="12">
        <f>SUM(E34/D33*100)</f>
        <v>100.70320662219723</v>
      </c>
      <c r="H33" s="36">
        <f>E34/C33*100</f>
        <v>25.1752958431278</v>
      </c>
      <c r="I33" s="30"/>
    </row>
    <row r="34" spans="1:10" ht="38.25">
      <c r="A34" s="11" t="s">
        <v>75</v>
      </c>
      <c r="B34" s="5" t="s">
        <v>55</v>
      </c>
      <c r="C34" s="15">
        <v>61960.6</v>
      </c>
      <c r="D34" s="15">
        <v>12530.5</v>
      </c>
      <c r="E34" s="15">
        <v>12530.5</v>
      </c>
      <c r="F34" s="15">
        <f t="shared" si="3"/>
        <v>0</v>
      </c>
      <c r="G34" s="12">
        <f>SUM(E36/D34*100)</f>
        <v>0</v>
      </c>
      <c r="H34" s="36">
        <f>E36/C34*100</f>
        <v>0</v>
      </c>
      <c r="I34" s="30"/>
      <c r="J34" s="34"/>
    </row>
    <row r="35" spans="1:10" ht="29.25" customHeight="1">
      <c r="A35" s="11" t="s">
        <v>73</v>
      </c>
      <c r="B35" s="5" t="s">
        <v>82</v>
      </c>
      <c r="C35" s="15">
        <v>1131.05</v>
      </c>
      <c r="D35" s="15">
        <v>0</v>
      </c>
      <c r="E35" s="15">
        <v>0</v>
      </c>
      <c r="F35" s="15">
        <f t="shared" si="3"/>
        <v>0</v>
      </c>
      <c r="G35" s="12"/>
      <c r="H35" s="36">
        <f>E37/C35*100</f>
        <v>4.553291189602582</v>
      </c>
      <c r="I35" s="30"/>
      <c r="J35" s="34"/>
    </row>
    <row r="36" spans="1:9" ht="88.5" customHeight="1">
      <c r="A36" s="11" t="s">
        <v>73</v>
      </c>
      <c r="B36" s="5" t="s">
        <v>68</v>
      </c>
      <c r="C36" s="15">
        <v>4105.58</v>
      </c>
      <c r="D36" s="15">
        <v>0</v>
      </c>
      <c r="E36" s="15">
        <v>0</v>
      </c>
      <c r="F36" s="15">
        <f t="shared" si="3"/>
        <v>0</v>
      </c>
      <c r="G36" s="12"/>
      <c r="H36" s="36">
        <f>E37/C36*100</f>
        <v>1.254390366281987</v>
      </c>
      <c r="I36" s="30"/>
    </row>
    <row r="37" spans="1:9" ht="63.75" customHeight="1">
      <c r="A37" s="11" t="s">
        <v>73</v>
      </c>
      <c r="B37" s="5" t="s">
        <v>69</v>
      </c>
      <c r="C37" s="15">
        <v>51.5</v>
      </c>
      <c r="D37" s="15">
        <v>51.5</v>
      </c>
      <c r="E37" s="15">
        <v>51.5</v>
      </c>
      <c r="F37" s="15">
        <f t="shared" si="3"/>
        <v>0</v>
      </c>
      <c r="G37" s="12">
        <f>SUM(E48/D37*100)</f>
        <v>293.5922330097087</v>
      </c>
      <c r="H37" s="36">
        <f>E48/C37*100</f>
        <v>293.5922330097087</v>
      </c>
      <c r="I37" s="30"/>
    </row>
    <row r="38" spans="1:9" ht="45" customHeight="1">
      <c r="A38" s="11" t="s">
        <v>73</v>
      </c>
      <c r="B38" s="5" t="s">
        <v>83</v>
      </c>
      <c r="C38" s="15">
        <v>128.4</v>
      </c>
      <c r="D38" s="15">
        <v>128.4</v>
      </c>
      <c r="E38" s="15">
        <v>128.4</v>
      </c>
      <c r="F38" s="15">
        <f t="shared" si="3"/>
        <v>0</v>
      </c>
      <c r="G38" s="12">
        <f aca="true" t="shared" si="4" ref="G38:G48">SUM(E49/D38*100)</f>
        <v>38.48909657320872</v>
      </c>
      <c r="H38" s="36">
        <f aca="true" t="shared" si="5" ref="H38:H48">E49/C38*100</f>
        <v>38.48909657320872</v>
      </c>
      <c r="I38" s="30"/>
    </row>
    <row r="39" spans="1:9" ht="87" customHeight="1">
      <c r="A39" s="11" t="s">
        <v>73</v>
      </c>
      <c r="B39" s="5" t="s">
        <v>84</v>
      </c>
      <c r="C39" s="15">
        <v>12000</v>
      </c>
      <c r="D39" s="15"/>
      <c r="E39" s="15"/>
      <c r="F39" s="15">
        <f t="shared" si="3"/>
        <v>0</v>
      </c>
      <c r="G39" s="12"/>
      <c r="H39" s="36">
        <f t="shared" si="5"/>
        <v>157.15083333333334</v>
      </c>
      <c r="I39" s="30"/>
    </row>
    <row r="40" spans="1:9" ht="71.25" customHeight="1">
      <c r="A40" s="11" t="s">
        <v>96</v>
      </c>
      <c r="B40" s="5" t="s">
        <v>85</v>
      </c>
      <c r="C40" s="15">
        <v>1342.35</v>
      </c>
      <c r="D40" s="15"/>
      <c r="E40" s="15"/>
      <c r="F40" s="15">
        <f t="shared" si="3"/>
        <v>0</v>
      </c>
      <c r="G40" s="12"/>
      <c r="H40" s="36">
        <f t="shared" si="5"/>
        <v>0.10429470704361754</v>
      </c>
      <c r="I40" s="30"/>
    </row>
    <row r="41" spans="1:9" ht="28.5" customHeight="1">
      <c r="A41" s="11" t="s">
        <v>73</v>
      </c>
      <c r="B41" s="5" t="s">
        <v>86</v>
      </c>
      <c r="C41" s="15">
        <v>50</v>
      </c>
      <c r="D41" s="15"/>
      <c r="E41" s="15"/>
      <c r="F41" s="15">
        <f t="shared" si="3"/>
        <v>0</v>
      </c>
      <c r="G41" s="12"/>
      <c r="H41" s="36">
        <f t="shared" si="5"/>
        <v>512.5</v>
      </c>
      <c r="I41" s="30"/>
    </row>
    <row r="42" spans="1:9" ht="38.25" customHeight="1">
      <c r="A42" s="11" t="s">
        <v>73</v>
      </c>
      <c r="B42" s="5" t="s">
        <v>87</v>
      </c>
      <c r="C42" s="15">
        <v>98</v>
      </c>
      <c r="D42" s="15"/>
      <c r="E42" s="15"/>
      <c r="F42" s="15">
        <f t="shared" si="3"/>
        <v>0</v>
      </c>
      <c r="G42" s="12"/>
      <c r="H42" s="36">
        <f t="shared" si="5"/>
        <v>2.346938775510204</v>
      </c>
      <c r="I42" s="30"/>
    </row>
    <row r="43" spans="1:9" ht="104.25" customHeight="1">
      <c r="A43" s="11" t="s">
        <v>97</v>
      </c>
      <c r="B43" s="5" t="s">
        <v>88</v>
      </c>
      <c r="C43" s="15">
        <v>593.94</v>
      </c>
      <c r="D43" s="15"/>
      <c r="E43" s="15"/>
      <c r="F43" s="15">
        <f t="shared" si="3"/>
        <v>0</v>
      </c>
      <c r="G43" s="12" t="e">
        <f t="shared" si="4"/>
        <v>#DIV/0!</v>
      </c>
      <c r="H43" s="36">
        <f t="shared" si="5"/>
        <v>1.8436205677341142</v>
      </c>
      <c r="I43" s="30"/>
    </row>
    <row r="44" spans="1:9" ht="134.25" customHeight="1">
      <c r="A44" s="11" t="s">
        <v>73</v>
      </c>
      <c r="B44" s="39" t="s">
        <v>90</v>
      </c>
      <c r="C44" s="15">
        <v>15754.5</v>
      </c>
      <c r="D44" s="15"/>
      <c r="E44" s="15"/>
      <c r="F44" s="15">
        <f t="shared" si="3"/>
        <v>0</v>
      </c>
      <c r="G44" s="12" t="e">
        <f t="shared" si="4"/>
        <v>#DIV/0!</v>
      </c>
      <c r="H44" s="36">
        <f t="shared" si="5"/>
        <v>0.21358976800279283</v>
      </c>
      <c r="I44" s="30"/>
    </row>
    <row r="45" spans="1:9" ht="99.75" customHeight="1">
      <c r="A45" s="11" t="s">
        <v>98</v>
      </c>
      <c r="B45" s="5" t="s">
        <v>91</v>
      </c>
      <c r="C45" s="15">
        <v>4.7</v>
      </c>
      <c r="D45" s="15">
        <v>4.7</v>
      </c>
      <c r="E45" s="15">
        <v>4.7</v>
      </c>
      <c r="F45" s="15">
        <f t="shared" si="3"/>
        <v>0</v>
      </c>
      <c r="G45" s="12">
        <f t="shared" si="4"/>
        <v>0</v>
      </c>
      <c r="H45" s="36">
        <f t="shared" si="5"/>
        <v>0</v>
      </c>
      <c r="I45" s="30"/>
    </row>
    <row r="46" spans="1:9" ht="135" customHeight="1">
      <c r="A46" s="11" t="s">
        <v>70</v>
      </c>
      <c r="B46" s="5" t="s">
        <v>92</v>
      </c>
      <c r="C46" s="15">
        <v>4842.4</v>
      </c>
      <c r="D46" s="15">
        <v>1757.79</v>
      </c>
      <c r="E46" s="15">
        <v>1757.79</v>
      </c>
      <c r="F46" s="15">
        <f t="shared" si="3"/>
        <v>0</v>
      </c>
      <c r="G46" s="12">
        <f t="shared" si="4"/>
        <v>0</v>
      </c>
      <c r="H46" s="36">
        <f t="shared" si="5"/>
        <v>0</v>
      </c>
      <c r="I46" s="30"/>
    </row>
    <row r="47" spans="1:9" ht="99.75" customHeight="1">
      <c r="A47" s="11" t="s">
        <v>70</v>
      </c>
      <c r="B47" s="5" t="s">
        <v>93</v>
      </c>
      <c r="C47" s="15">
        <v>327.9</v>
      </c>
      <c r="D47" s="15">
        <v>111.49</v>
      </c>
      <c r="E47" s="15">
        <v>111.49</v>
      </c>
      <c r="F47" s="15">
        <f t="shared" si="3"/>
        <v>0</v>
      </c>
      <c r="G47" s="12">
        <f t="shared" si="4"/>
        <v>219.63404789667237</v>
      </c>
      <c r="H47" s="36">
        <f t="shared" si="5"/>
        <v>74.67825556572126</v>
      </c>
      <c r="I47" s="30"/>
    </row>
    <row r="48" spans="1:9" ht="53.25" customHeight="1">
      <c r="A48" s="11" t="s">
        <v>72</v>
      </c>
      <c r="B48" s="5" t="s">
        <v>58</v>
      </c>
      <c r="C48" s="15">
        <v>629.9</v>
      </c>
      <c r="D48" s="15">
        <v>151.2</v>
      </c>
      <c r="E48" s="15">
        <v>151.2</v>
      </c>
      <c r="F48" s="15">
        <f t="shared" si="3"/>
        <v>0</v>
      </c>
      <c r="G48" s="12">
        <f t="shared" si="4"/>
        <v>-617.6719576719577</v>
      </c>
      <c r="H48" s="36">
        <f t="shared" si="5"/>
        <v>-148.26480393713288</v>
      </c>
      <c r="I48" s="30"/>
    </row>
    <row r="49" spans="1:9" ht="63.75">
      <c r="A49" s="11" t="s">
        <v>71</v>
      </c>
      <c r="B49" s="5" t="s">
        <v>59</v>
      </c>
      <c r="C49" s="15">
        <v>197.7</v>
      </c>
      <c r="D49" s="15">
        <v>49.42</v>
      </c>
      <c r="E49" s="15">
        <v>49.42</v>
      </c>
      <c r="F49" s="15">
        <f t="shared" si="3"/>
        <v>0</v>
      </c>
      <c r="G49" s="12">
        <f aca="true" t="shared" si="6" ref="G49:G57">SUM(E61/D49*100)</f>
        <v>110056.07041683531</v>
      </c>
      <c r="H49" s="36">
        <f aca="true" t="shared" si="7" ref="H49:H57">E61/C49*100</f>
        <v>27511.23419322206</v>
      </c>
      <c r="I49" s="30"/>
    </row>
    <row r="50" spans="1:9" ht="38.25">
      <c r="A50" s="11" t="s">
        <v>70</v>
      </c>
      <c r="B50" s="5" t="s">
        <v>89</v>
      </c>
      <c r="C50" s="15">
        <v>77908.9</v>
      </c>
      <c r="D50" s="15">
        <v>18858.1</v>
      </c>
      <c r="E50" s="15">
        <v>18858.1</v>
      </c>
      <c r="F50" s="15">
        <f t="shared" si="3"/>
        <v>0</v>
      </c>
      <c r="G50" s="12">
        <f t="shared" si="6"/>
        <v>0</v>
      </c>
      <c r="H50" s="36">
        <f t="shared" si="7"/>
        <v>0</v>
      </c>
      <c r="I50" s="30"/>
    </row>
    <row r="51" spans="1:9" ht="51">
      <c r="A51" s="11" t="s">
        <v>70</v>
      </c>
      <c r="B51" s="5" t="s">
        <v>60</v>
      </c>
      <c r="C51" s="15">
        <v>5.6</v>
      </c>
      <c r="D51" s="15">
        <v>1.4</v>
      </c>
      <c r="E51" s="15">
        <v>1.4</v>
      </c>
      <c r="F51" s="15">
        <f t="shared" si="3"/>
        <v>0</v>
      </c>
      <c r="G51" s="12">
        <f t="shared" si="6"/>
        <v>0</v>
      </c>
      <c r="H51" s="36">
        <f t="shared" si="7"/>
        <v>0</v>
      </c>
      <c r="I51" s="30"/>
    </row>
    <row r="52" spans="1:9" ht="38.25">
      <c r="A52" s="11" t="s">
        <v>70</v>
      </c>
      <c r="B52" s="5" t="s">
        <v>61</v>
      </c>
      <c r="C52" s="15">
        <v>1025</v>
      </c>
      <c r="D52" s="15">
        <v>256.25</v>
      </c>
      <c r="E52" s="15">
        <v>256.25</v>
      </c>
      <c r="F52" s="15">
        <f t="shared" si="3"/>
        <v>0</v>
      </c>
      <c r="G52" s="12">
        <f t="shared" si="6"/>
        <v>0</v>
      </c>
      <c r="H52" s="36">
        <f t="shared" si="7"/>
        <v>0</v>
      </c>
      <c r="I52" s="30"/>
    </row>
    <row r="53" spans="1:9" ht="75.75" customHeight="1">
      <c r="A53" s="11" t="s">
        <v>70</v>
      </c>
      <c r="B53" s="5" t="s">
        <v>76</v>
      </c>
      <c r="C53" s="15">
        <v>2.3</v>
      </c>
      <c r="D53" s="15">
        <v>2.3</v>
      </c>
      <c r="E53" s="15">
        <v>2.3</v>
      </c>
      <c r="F53" s="15">
        <f t="shared" si="3"/>
        <v>0</v>
      </c>
      <c r="G53" s="12">
        <f t="shared" si="6"/>
        <v>0</v>
      </c>
      <c r="H53" s="36">
        <f t="shared" si="7"/>
        <v>0</v>
      </c>
      <c r="I53" s="30"/>
    </row>
    <row r="54" spans="1:9" ht="75.75" customHeight="1">
      <c r="A54" s="11" t="s">
        <v>70</v>
      </c>
      <c r="B54" s="5" t="s">
        <v>77</v>
      </c>
      <c r="C54" s="15">
        <v>43.8</v>
      </c>
      <c r="D54" s="15">
        <v>10.95</v>
      </c>
      <c r="E54" s="15">
        <v>10.95</v>
      </c>
      <c r="F54" s="15">
        <f t="shared" si="3"/>
        <v>0</v>
      </c>
      <c r="G54" s="12">
        <f t="shared" si="6"/>
        <v>0</v>
      </c>
      <c r="H54" s="36">
        <f t="shared" si="7"/>
        <v>0</v>
      </c>
      <c r="I54" s="30"/>
    </row>
    <row r="55" spans="1:10" ht="79.5" customHeight="1">
      <c r="A55" s="11" t="s">
        <v>70</v>
      </c>
      <c r="B55" s="5" t="s">
        <v>80</v>
      </c>
      <c r="C55" s="15">
        <v>134.6</v>
      </c>
      <c r="D55" s="15">
        <v>33.65</v>
      </c>
      <c r="E55" s="15">
        <v>33.65</v>
      </c>
      <c r="F55" s="15">
        <f t="shared" si="3"/>
        <v>0</v>
      </c>
      <c r="G55" s="12">
        <f t="shared" si="6"/>
        <v>0</v>
      </c>
      <c r="H55" s="36">
        <f t="shared" si="7"/>
        <v>0</v>
      </c>
      <c r="I55" s="30"/>
      <c r="J55" s="34"/>
    </row>
    <row r="56" spans="1:9" ht="37.5" customHeight="1">
      <c r="A56" s="11" t="s">
        <v>70</v>
      </c>
      <c r="B56" s="5" t="s">
        <v>57</v>
      </c>
      <c r="C56" s="15">
        <v>1778.7</v>
      </c>
      <c r="D56" s="15"/>
      <c r="E56" s="15"/>
      <c r="F56" s="15">
        <f t="shared" si="3"/>
        <v>0</v>
      </c>
      <c r="G56" s="12" t="e">
        <f t="shared" si="6"/>
        <v>#DIV/0!</v>
      </c>
      <c r="H56" s="36">
        <f t="shared" si="7"/>
        <v>0</v>
      </c>
      <c r="I56" s="30"/>
    </row>
    <row r="57" spans="1:9" ht="37.5" customHeight="1">
      <c r="A57" s="11" t="s">
        <v>95</v>
      </c>
      <c r="B57" s="5" t="s">
        <v>94</v>
      </c>
      <c r="C57" s="15">
        <v>492.19</v>
      </c>
      <c r="D57" s="15"/>
      <c r="E57" s="15"/>
      <c r="F57" s="15">
        <f t="shared" si="3"/>
        <v>0</v>
      </c>
      <c r="G57" s="12" t="e">
        <f t="shared" si="6"/>
        <v>#DIV/0!</v>
      </c>
      <c r="H57" s="36">
        <f t="shared" si="7"/>
        <v>0</v>
      </c>
      <c r="I57" s="30"/>
    </row>
    <row r="58" spans="1:9" ht="70.5" customHeight="1">
      <c r="A58" s="11" t="s">
        <v>100</v>
      </c>
      <c r="B58" s="5" t="s">
        <v>30</v>
      </c>
      <c r="C58" s="15"/>
      <c r="D58" s="15"/>
      <c r="E58" s="15">
        <v>244.87</v>
      </c>
      <c r="F58" s="15">
        <f t="shared" si="3"/>
        <v>244.87</v>
      </c>
      <c r="G58" s="12"/>
      <c r="H58" s="36"/>
      <c r="I58" s="30"/>
    </row>
    <row r="59" spans="1:9" ht="69" customHeight="1">
      <c r="A59" s="11" t="s">
        <v>62</v>
      </c>
      <c r="B59" s="5" t="s">
        <v>31</v>
      </c>
      <c r="C59" s="15"/>
      <c r="D59" s="15"/>
      <c r="E59" s="15">
        <v>-933.92</v>
      </c>
      <c r="F59" s="15">
        <f t="shared" si="3"/>
        <v>-933.92</v>
      </c>
      <c r="G59" s="12"/>
      <c r="H59" s="36"/>
      <c r="I59" s="30"/>
    </row>
    <row r="60" spans="1:9" ht="27.75" customHeight="1">
      <c r="A60" s="11" t="s">
        <v>101</v>
      </c>
      <c r="B60" s="40" t="s">
        <v>99</v>
      </c>
      <c r="C60" s="41"/>
      <c r="D60" s="41"/>
      <c r="E60" s="41">
        <v>124.9</v>
      </c>
      <c r="F60" s="41">
        <f t="shared" si="3"/>
        <v>124.9</v>
      </c>
      <c r="G60" s="42"/>
      <c r="H60" s="43"/>
      <c r="I60" s="30"/>
    </row>
    <row r="61" spans="1:9" ht="12.75">
      <c r="A61" s="25"/>
      <c r="B61" s="26" t="s">
        <v>6</v>
      </c>
      <c r="C61" s="27">
        <f>C31+C10</f>
        <v>275277.84</v>
      </c>
      <c r="D61" s="27">
        <f>D31+D10</f>
        <v>54965.65000000001</v>
      </c>
      <c r="E61" s="27">
        <f>E31+E10</f>
        <v>54389.710000000014</v>
      </c>
      <c r="F61" s="27">
        <f>F31+F10</f>
        <v>-700.8399999999998</v>
      </c>
      <c r="G61" s="33">
        <f>SUM(E61/D61*100)</f>
        <v>98.95218195363833</v>
      </c>
      <c r="H61" s="33">
        <f>E61/C61*100</f>
        <v>19.758114202000428</v>
      </c>
      <c r="I61" s="30"/>
    </row>
    <row r="63" spans="1:8" ht="51" customHeight="1">
      <c r="A63" s="57" t="s">
        <v>102</v>
      </c>
      <c r="B63" s="57"/>
      <c r="E63" s="37"/>
      <c r="F63" s="58" t="s">
        <v>103</v>
      </c>
      <c r="G63" s="58"/>
      <c r="H63" s="58"/>
    </row>
    <row r="65" ht="12.75">
      <c r="A65" s="6"/>
    </row>
    <row r="66" ht="12.75">
      <c r="A66" s="6"/>
    </row>
  </sheetData>
  <sheetProtection/>
  <mergeCells count="13">
    <mergeCell ref="D1:H1"/>
    <mergeCell ref="D2:H2"/>
    <mergeCell ref="D3:H3"/>
    <mergeCell ref="A5:H5"/>
    <mergeCell ref="F7:H7"/>
    <mergeCell ref="A63:B63"/>
    <mergeCell ref="F63:H63"/>
    <mergeCell ref="A6:H6"/>
    <mergeCell ref="C8:D8"/>
    <mergeCell ref="A8:A9"/>
    <mergeCell ref="G8:H8"/>
    <mergeCell ref="D4:H4"/>
    <mergeCell ref="B8:B9"/>
  </mergeCells>
  <printOptions/>
  <pageMargins left="0.37" right="0.25" top="0.25" bottom="0.33" header="0.2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ЗАТО Звёздный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ZATO Zvezdny</cp:lastModifiedBy>
  <cp:lastPrinted>2015-04-29T13:18:24Z</cp:lastPrinted>
  <dcterms:created xsi:type="dcterms:W3CDTF">2001-10-03T08:40:21Z</dcterms:created>
  <dcterms:modified xsi:type="dcterms:W3CDTF">2018-05-08T08:00:08Z</dcterms:modified>
  <cp:category/>
  <cp:version/>
  <cp:contentType/>
  <cp:contentStatus/>
</cp:coreProperties>
</file>