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'Бюджет'!$A$20</definedName>
    <definedName name="FIO" localSheetId="0">'Бюджет'!$F$20</definedName>
    <definedName name="LAST_CELL" localSheetId="0">'Бюджет'!$J$141</definedName>
    <definedName name="SIGN" localSheetId="0">'Бюджет'!$A$20:$H$21</definedName>
  </definedNames>
  <calcPr fullCalcOnLoad="1"/>
</workbook>
</file>

<file path=xl/sharedStrings.xml><?xml version="1.0" encoding="utf-8"?>
<sst xmlns="http://schemas.openxmlformats.org/spreadsheetml/2006/main" count="478" uniqueCount="232">
  <si>
    <t>руб.</t>
  </si>
  <si>
    <t>Раздел</t>
  </si>
  <si>
    <t>Подраздел</t>
  </si>
  <si>
    <t>Наименование КЦСР</t>
  </si>
  <si>
    <t>КЦСР</t>
  </si>
  <si>
    <t>01</t>
  </si>
  <si>
    <t>02</t>
  </si>
  <si>
    <t>Глава ЗАТО Звёздный</t>
  </si>
  <si>
    <t>9100000580</t>
  </si>
  <si>
    <t>03</t>
  </si>
  <si>
    <t>Обеспечение выполнения функций представительного органа муниципального образования</t>
  </si>
  <si>
    <t>9100000610</t>
  </si>
  <si>
    <t>04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</si>
  <si>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</si>
  <si>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101012У100</t>
  </si>
  <si>
    <t>Выполнение отдельных государственных полномочий в сфере образования</t>
  </si>
  <si>
    <t>061012Н020</t>
  </si>
  <si>
    <t>062012Н020</t>
  </si>
  <si>
    <t>073012Н020</t>
  </si>
  <si>
    <t>Глава администрации ЗАТО Звёздный</t>
  </si>
  <si>
    <t>9100000590</t>
  </si>
  <si>
    <t>Комиссия по делам несовершеннолетних и защите их прав и организация их деятельности</t>
  </si>
  <si>
    <t>910002С050</t>
  </si>
  <si>
    <t>Обеспечение выполнения функций исполнительно-распорядительного органа муниципального образования</t>
  </si>
  <si>
    <t>9100000630</t>
  </si>
  <si>
    <t>06</t>
  </si>
  <si>
    <t>Обеспечение выполнения функций контрольно-счётного органа муниципального образования</t>
  </si>
  <si>
    <t>9100000620</t>
  </si>
  <si>
    <t>Председатель контрольной комиссии ЗАТО Звёздный</t>
  </si>
  <si>
    <t>9100000600</t>
  </si>
  <si>
    <t>07</t>
  </si>
  <si>
    <t>Проведение выборов депутатов Думы ЗАТО Звёздный</t>
  </si>
  <si>
    <t>9100001000</t>
  </si>
  <si>
    <t>11</t>
  </si>
  <si>
    <t>Резервный фонд</t>
  </si>
  <si>
    <t>9100000640</t>
  </si>
  <si>
    <t>13</t>
  </si>
  <si>
    <t>Государственная регистрация актов гражданского состояния</t>
  </si>
  <si>
    <t>9100059300</t>
  </si>
  <si>
    <t>Инвентаризация и оценка муниципального имущества</t>
  </si>
  <si>
    <t>1600000720</t>
  </si>
  <si>
    <t>Проведение анализа финансово-хозяйственной деятельности муниципальных унитарных предприятий ЗАТО Звёздный</t>
  </si>
  <si>
    <t>1800000790</t>
  </si>
  <si>
    <t>Прочие расходы</t>
  </si>
  <si>
    <t>9100000650</t>
  </si>
  <si>
    <t>Содержание муниципального имущества</t>
  </si>
  <si>
    <t>1600000730</t>
  </si>
  <si>
    <t>Составление (изменение) списков кандидатов в присяжные заседатели</t>
  </si>
  <si>
    <t>9100051200</t>
  </si>
  <si>
    <t>Страхование граждан Российской Федерации, участвующих в деятельности дружин охраны общественного порядка на территории Пермского края</t>
  </si>
  <si>
    <t>042012П050</t>
  </si>
  <si>
    <t>Субсидии юридическим лицам</t>
  </si>
  <si>
    <t>1600001230</t>
  </si>
  <si>
    <t>Осуществление полномочий по первичному воинскому учёту на территориях, где отсутствуют военные комиссариаты</t>
  </si>
  <si>
    <t>9100051180</t>
  </si>
  <si>
    <t>09</t>
  </si>
  <si>
    <t>Профилактическая работа по гражданской обороне, предупреждению и ликвидации чрезвычайных ситуаций</t>
  </si>
  <si>
    <t>0430100230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</si>
  <si>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</si>
  <si>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0430100220</t>
  </si>
  <si>
    <t>10</t>
  </si>
  <si>
    <t>Модернизация и содержание системы оповещения ЗАТО Звёздный</t>
  </si>
  <si>
    <t>0410100180</t>
  </si>
  <si>
    <t>Проведение профилактической работы по пожарной безопасности в ЗАТО Звёздный</t>
  </si>
  <si>
    <t>0410100170</t>
  </si>
  <si>
    <t>14</t>
  </si>
  <si>
    <t>Выплата материального стимулирования народным дружинникам за участие в охране общественного порядка</t>
  </si>
  <si>
    <t>04201SП020</t>
  </si>
  <si>
    <t>Модернизация и содержание системы видеонаблюдения ЗАТО Звёздный</t>
  </si>
  <si>
    <t>0420100190</t>
  </si>
  <si>
    <t>Обеспечение антитеррористической защищённости муниципальных объектов ЗАТО Звёздный</t>
  </si>
  <si>
    <t>0420100780</t>
  </si>
  <si>
    <t>Организация работ по профилактике правонарушений и обеспечению общественной безопасности</t>
  </si>
  <si>
    <t>0420100200</t>
  </si>
  <si>
    <t>Осуществление полномочий по созданию и организации деятельности административных комиссий</t>
  </si>
  <si>
    <t>910002П060</t>
  </si>
  <si>
    <t>Составление протоколов об административных правонарушениях</t>
  </si>
  <si>
    <t>910002П040</t>
  </si>
  <si>
    <t>1050101010</t>
  </si>
  <si>
    <t>Капитальный ремонт и ремонт автомобильных дорог ЗАТО Звёздный</t>
  </si>
  <si>
    <t>1020100430</t>
  </si>
  <si>
    <t>Приобретение дорожных знаков и других средств по обеспечению безопасности дорожного движения</t>
  </si>
  <si>
    <t>1020100440</t>
  </si>
  <si>
    <t>Работы по содержанию автомобильных дорог, расположенных на территории ЗАТО Звёздный</t>
  </si>
  <si>
    <t>1020100950</t>
  </si>
  <si>
    <t>Ремонт автомобильной дороги по окружной дороге от перекрестка с улицей Ленина до перекрестка с улицей Коммунистическая в п. Звёздный Пермского края</t>
  </si>
  <si>
    <t>10204SТ040</t>
  </si>
  <si>
    <t>Ремонт автомобильной дороги по ул. Бабичева, включая проезды к жилым домам и нежилым зданиям в п. Звёздный Пермского края</t>
  </si>
  <si>
    <t>10203SТ040</t>
  </si>
  <si>
    <t>12</t>
  </si>
  <si>
    <t>Корректировка ПЗЗ и Генплана ЗАТО Звёздный</t>
  </si>
  <si>
    <t>1120100510</t>
  </si>
  <si>
    <t>Продвижение ЗАТО Звёздный на краевом и российском уровнях</t>
  </si>
  <si>
    <t>0120100110</t>
  </si>
  <si>
    <t>Субсидии вновь зарегистрированным и действующим менее одного года на момент принятия решения о предоставлении субсидий субъектам малого предпринимательства на возмещение части затрат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</t>
  </si>
  <si>
    <t>0110100090</t>
  </si>
  <si>
    <t>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 и (или) развития, либо модернизации производства товаров (работ, услуг)</t>
  </si>
  <si>
    <t>0110100080</t>
  </si>
  <si>
    <t>Формирование и постановка на государственный кадастровый учёт земельных участков</t>
  </si>
  <si>
    <t>1700000740</t>
  </si>
  <si>
    <t>Формирование экономических стимулов деятельности социально-ориентированных некоммерческих организаций через участие в реализации социально-значимых проектов</t>
  </si>
  <si>
    <t>0240101060</t>
  </si>
  <si>
    <t>05</t>
  </si>
  <si>
    <t>Взносы в фонд капитального ремонта за квартиры, находящиеся в муниципальной собственности</t>
  </si>
  <si>
    <t>1900000810</t>
  </si>
  <si>
    <t>Капитальный ремонт и ремонт жилого фонда</t>
  </si>
  <si>
    <t>1900000800</t>
  </si>
  <si>
    <t>Установка приборов учёта</t>
  </si>
  <si>
    <t>1400000980</t>
  </si>
  <si>
    <t>Благоустройство "Аллеи славы" в п.Звёздный с устройством зон отдыха</t>
  </si>
  <si>
    <t>1010100880</t>
  </si>
  <si>
    <t>Благоустройство дворовых территорий многоквартирных домов и общественной территории в п.Звёздный Пермского края</t>
  </si>
  <si>
    <t>20000L5550</t>
  </si>
  <si>
    <t>Заключение энергосервисного контракта на выполнение мероприятий, направленных на энергосбережение и повышение энергетической эффективности использования электрической энергии при эксплуатации систем наружного освещения объектов ЗАТО Звёздный</t>
  </si>
  <si>
    <t>1400001260</t>
  </si>
  <si>
    <t>Обеспечение наружного освещения на территории ЗАТО Звёздный</t>
  </si>
  <si>
    <t>1030100450</t>
  </si>
  <si>
    <t>Организация и проведение Всероссийского экологического субботника - "Зелёная Россия"</t>
  </si>
  <si>
    <t>1040100480</t>
  </si>
  <si>
    <t>Организация и проведение мероприятий в рамках ежегодной Всероссийской акции "Дни защиты от экологической опасности"</t>
  </si>
  <si>
    <t>1040101170</t>
  </si>
  <si>
    <t>Проект "Организация площадки для молодёжного досуга во дворах домов Ленина, 1 и 1а: зона workout (уличная спортивная площадка) "NEXT"</t>
  </si>
  <si>
    <t>10107SР080</t>
  </si>
  <si>
    <t>Проект "Сохраняя традиции" (установка стендов, щитов, указателей, артефакта "Офицерская фуражка", монумента "Звезда" по адресу Пермский край, ЗАТО Звёздный)</t>
  </si>
  <si>
    <t>10108SР080</t>
  </si>
  <si>
    <t>Проект "Установка памятника участникам локальных войн, военных конфликтов, ликвидаторам чрезвычайных ситуаций в ЗАТО Звёздный "Время выбрало нас"</t>
  </si>
  <si>
    <t>10106SР130</t>
  </si>
  <si>
    <t>Прочие мероприятия по благоустройству ЗАТО Звёздный</t>
  </si>
  <si>
    <t>1010100940</t>
  </si>
  <si>
    <t>Работы по благоустройству и содержанию территории ЗАТО Звёздный</t>
  </si>
  <si>
    <t>1010100930</t>
  </si>
  <si>
    <t>Ремонт линий наружного освещения, расположенных в п.Звёздный Пермского края</t>
  </si>
  <si>
    <t>1030101070</t>
  </si>
  <si>
    <t>Техническое обслуживание линий наружного освещения на территории ЗАТО Звёздный</t>
  </si>
  <si>
    <t>1030100460</t>
  </si>
  <si>
    <t>Эвакуация твёрдых коммунальных отходов с захламлённых мест с территории ЗАТО Звёздный</t>
  </si>
  <si>
    <t>1040100470</t>
  </si>
  <si>
    <t>Транспортирование и обезвреживание нефтепродуктов с территории военного городка № 3 ЗАТО Звёздный</t>
  </si>
  <si>
    <t>1040101110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</si>
  <si>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</si>
  <si>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0610100250</t>
  </si>
  <si>
    <t>Проведение капитального ремонта, ремонта в учреждениях социально–культурной сферы ЗАТО Звёздный</t>
  </si>
  <si>
    <t>0310100830</t>
  </si>
  <si>
    <t>Проведение капитального ремонта, ремонта в учреждениях социально–культурной сферы ЗАТО Звёздный (средства единой субсидии)</t>
  </si>
  <si>
    <t>03101SР040</t>
  </si>
  <si>
    <t>Ремонт в здании МБДОУ "Детский сад № 4"</t>
  </si>
  <si>
    <t>031052Н070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</si>
  <si>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</si>
  <si>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0620100260</t>
  </si>
  <si>
    <t>Поддержка семей, воспитывающих детей с ограниченными возможностями здоровья и детей-инвалидов</t>
  </si>
  <si>
    <t>0730100920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</si>
  <si>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</si>
  <si>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0630100280</t>
  </si>
  <si>
    <t>Оснащение спортивным инвентарём МБУ ДО ДЮСШ "Олимп"</t>
  </si>
  <si>
    <t>03101SФ060</t>
  </si>
  <si>
    <t>Мероприятия по организации оздоровления и отдыха детей (за счёт средств краевого бюджета)</t>
  </si>
  <si>
    <t>071012С140</t>
  </si>
  <si>
    <t>Мероприятия по организации отдыха и занятости детей в каникулярное время (за счёт средств бюджета ЗАТО Звёздный)</t>
  </si>
  <si>
    <t>0710100290</t>
  </si>
  <si>
    <t>Проведение профилактических мероприятий на территории ЗАТО Звёздный по эпидемическим показаниям</t>
  </si>
  <si>
    <t>0510100240</t>
  </si>
  <si>
    <t>Создания условий для физического развития детей</t>
  </si>
  <si>
    <t>0810100330</t>
  </si>
  <si>
    <t>Спортивно-оздоровительные мероприятия</t>
  </si>
  <si>
    <t>0810100340</t>
  </si>
  <si>
    <t>08</t>
  </si>
  <si>
    <t>Комплектование муниципальных книжных фондов</t>
  </si>
  <si>
    <t>09101R5190</t>
  </si>
  <si>
    <t>Мероприятия по развитию и гармонизации межнациональных отношений в ЗАТО Звёздный</t>
  </si>
  <si>
    <t>02301SВ110</t>
  </si>
  <si>
    <t>Мероприятия по развитию и совершенствованию системы патриотического воспитания и продвижению территориального бренда «Звёздный – центр патриотического воспитания Пермского края»</t>
  </si>
  <si>
    <t>0250100160</t>
  </si>
  <si>
    <t>Организация библиотечного обслуживания</t>
  </si>
  <si>
    <t>0910100360</t>
  </si>
  <si>
    <t>Организация клубной деятельности</t>
  </si>
  <si>
    <t>0920100380</t>
  </si>
  <si>
    <t>Праздничные и культурно-досуговые мероприятия</t>
  </si>
  <si>
    <t>0920100370</t>
  </si>
  <si>
    <t>Проведение ремонтных работ в муниципальных бюджетных учреждениях ЗАТО Звёздный для приспособления зданий для МГН</t>
  </si>
  <si>
    <t>1510100570</t>
  </si>
  <si>
    <t>Ремонтные работы в здании МБУК "ДК ЗАТО Звёздный"</t>
  </si>
  <si>
    <t>03110L4670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</si>
  <si>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</si>
  <si>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101012У090</t>
  </si>
  <si>
    <t>Пенсии за выслугу лет лицам, замещавшим муниципальные должности, муниципальным служащим</t>
  </si>
  <si>
    <t>9100000660</t>
  </si>
  <si>
    <t>Мероприятия по поддержке одарённых детей</t>
  </si>
  <si>
    <t>0740100910</t>
  </si>
  <si>
    <t>Организация санаторно-курортного лечения работников бюджетных учреждений</t>
  </si>
  <si>
    <t>91000SС240</t>
  </si>
  <si>
    <t>Предоставление мер социальной поддержки отдельным категориям граждан, работающим и проживающим в сельской местности и посёлках городского типа (рабочих посёлках), по оплате жилого помещения и коммунальных услуг</t>
  </si>
  <si>
    <t>091012С180</t>
  </si>
  <si>
    <t>092012С180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</si>
  <si>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</si>
  <si>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061012С170</t>
  </si>
  <si>
    <t>062012С170</t>
  </si>
  <si>
    <t>063012С170</t>
  </si>
  <si>
    <t>Предоставление мер социальной поддержки по оплате жилого помещения и коммунальных услуг отдельным категориям граждан, работающих и проживающих в сельской местности и посёлках городского типа (рабочих посёлках)</t>
  </si>
  <si>
    <t>062012С180</t>
  </si>
  <si>
    <t>063012С180</t>
  </si>
  <si>
    <t>Социальная выплата на приобретение (строительство) жилого помещения</t>
  </si>
  <si>
    <t>13101L4970</t>
  </si>
  <si>
    <t>13101SС020</t>
  </si>
  <si>
    <t>Проверка достоверности сметной стоимости проектно-сметной документации по реконструкции спортивного комплекса по адресу: Пермский край, п.Звёздный, ул.Ленина, 9А</t>
  </si>
  <si>
    <t>1110101220</t>
  </si>
  <si>
    <t>Разработка проектно-сметной документации на реконструкцию Спортивного комплекса по адресу: Пермский край, п. Звёздный, ул. Ленина, 9А</t>
  </si>
  <si>
    <t>1110101250</t>
  </si>
  <si>
    <t>Реконструкция спортивного комплекса по адресу: Пермский край, п.Звёздный, ул.Ленина, 9А</t>
  </si>
  <si>
    <t>1110101210</t>
  </si>
  <si>
    <t>Спортивные мероприятия</t>
  </si>
  <si>
    <t>0810100320</t>
  </si>
  <si>
    <t>0820100350</t>
  </si>
  <si>
    <t>Изучение общественного мнения по важнейшим социально-экономическим и политическим проблемам, анализ социально-политической ситуации в ЗАТО Звёздный</t>
  </si>
  <si>
    <t>0220100130</t>
  </si>
  <si>
    <t>Освещение деятельности ОМСУ ЗАТО Звёздный в СМИ</t>
  </si>
  <si>
    <t>0210100120</t>
  </si>
  <si>
    <t>Итого</t>
  </si>
  <si>
    <t>План года</t>
  </si>
  <si>
    <t>План периода</t>
  </si>
  <si>
    <t>Исполнено</t>
  </si>
  <si>
    <t>% исполнения</t>
  </si>
  <si>
    <t>к году</t>
  </si>
  <si>
    <t>к периоду</t>
  </si>
  <si>
    <t xml:space="preserve">                                                                                         УТВЕРЖДАЮ</t>
  </si>
  <si>
    <t xml:space="preserve">                      __________________ А.М.Швецов</t>
  </si>
  <si>
    <t xml:space="preserve">                      ОТЧЁТ ОБ ИСПОЛНЕНИИ РАСХОДОВ БЮДЖЕТА ЗАТО ЗВЁЗДНЫЙ</t>
  </si>
  <si>
    <t xml:space="preserve">                                     НА 01 АПРЕЛЯ 2018 г.</t>
  </si>
  <si>
    <t>Заместитель главы администрации</t>
  </si>
  <si>
    <t>ЗАТО Звёздный по финансовым вопросам,</t>
  </si>
  <si>
    <t>руководитель финансового отдела</t>
  </si>
  <si>
    <t xml:space="preserve">администрации ЗАТО Звёздный </t>
  </si>
  <si>
    <t xml:space="preserve">                      А.Н.Солдатченко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</si>
</sst>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4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i/>
      <sz val="8.5"/>
      <name val="MS Sans Serif"/>
      <family val="2"/>
    </font>
    <font>
      <i/>
      <sz val="11"/>
      <name val="MS Sans Serif"/>
      <family val="2"/>
    </font>
    <font>
      <i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2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173" fontId="2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/>
      <protection/>
    </xf>
    <xf numFmtId="49" fontId="5" fillId="0" borderId="12" xfId="0" applyNumberFormat="1" applyFont="1" applyBorder="1" applyAlignment="1" applyProtection="1">
      <alignment horizontal="left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4" fontId="5" fillId="0" borderId="12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41"/>
  <sheetViews>
    <sheetView showGridLines="0" tabSelected="1" zoomScalePageLayoutView="0" workbookViewId="0" topLeftCell="A1">
      <selection activeCell="C77" sqref="C77"/>
    </sheetView>
  </sheetViews>
  <sheetFormatPr defaultColWidth="9.140625" defaultRowHeight="12.75" customHeight="1" outlineLevelRow="1"/>
  <cols>
    <col min="1" max="1" width="4.7109375" style="0" customWidth="1"/>
    <col min="2" max="2" width="5.140625" style="0" customWidth="1"/>
    <col min="3" max="3" width="30.8515625" style="0" customWidth="1"/>
    <col min="4" max="4" width="10.57421875" style="0" customWidth="1"/>
    <col min="5" max="5" width="11.57421875" style="0" customWidth="1"/>
    <col min="6" max="6" width="11.140625" style="0" customWidth="1"/>
    <col min="7" max="7" width="10.8515625" style="0" customWidth="1"/>
    <col min="8" max="10" width="9.140625" style="0" customWidth="1"/>
  </cols>
  <sheetData>
    <row r="1" spans="1:10" ht="21" customHeight="1">
      <c r="A1" s="29" t="s">
        <v>223</v>
      </c>
      <c r="B1" s="29"/>
      <c r="C1" s="29"/>
      <c r="D1" s="29"/>
      <c r="E1" s="29"/>
      <c r="F1" s="29"/>
      <c r="G1" s="29"/>
      <c r="H1" s="29"/>
      <c r="I1" s="29"/>
      <c r="J1" s="1"/>
    </row>
    <row r="2" spans="1:10" ht="12.75">
      <c r="A2" s="2"/>
      <c r="B2" s="1"/>
      <c r="C2" s="1"/>
      <c r="D2" s="1"/>
      <c r="E2" s="1"/>
      <c r="F2" s="22" t="s">
        <v>19</v>
      </c>
      <c r="G2" s="22"/>
      <c r="H2" s="22"/>
      <c r="I2" s="22"/>
      <c r="J2" s="22"/>
    </row>
    <row r="3" spans="1:10" ht="23.25" customHeight="1">
      <c r="A3" s="3"/>
      <c r="B3" s="4"/>
      <c r="C3" s="4"/>
      <c r="D3" s="4"/>
      <c r="E3" s="4"/>
      <c r="F3" s="23"/>
      <c r="G3" s="23" t="s">
        <v>224</v>
      </c>
      <c r="H3" s="23"/>
      <c r="I3" s="23"/>
      <c r="J3" s="4"/>
    </row>
    <row r="4" spans="1:10" ht="14.25">
      <c r="A4" s="3"/>
      <c r="B4" s="4"/>
      <c r="C4" s="4"/>
      <c r="D4" s="4"/>
      <c r="E4" s="5"/>
      <c r="F4" s="4"/>
      <c r="G4" s="5"/>
      <c r="H4" s="5"/>
      <c r="I4" s="4"/>
      <c r="J4" s="4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30"/>
      <c r="B6" s="31"/>
      <c r="C6" s="31"/>
      <c r="D6" s="31"/>
      <c r="E6" s="31"/>
      <c r="F6" s="31"/>
      <c r="G6" s="31"/>
      <c r="H6" s="31"/>
      <c r="I6" s="6"/>
      <c r="J6" s="6"/>
    </row>
    <row r="7" spans="1:7" ht="12.75">
      <c r="A7" s="30"/>
      <c r="B7" s="31"/>
      <c r="C7" s="31"/>
      <c r="D7" s="31"/>
      <c r="E7" s="31"/>
      <c r="F7" s="31"/>
      <c r="G7" s="31"/>
    </row>
    <row r="8" spans="1:7" ht="12.75">
      <c r="A8" s="32" t="s">
        <v>225</v>
      </c>
      <c r="B8" s="33"/>
      <c r="C8" s="33"/>
      <c r="D8" s="33"/>
      <c r="E8" s="33"/>
      <c r="F8" s="33"/>
      <c r="G8" s="33"/>
    </row>
    <row r="9" spans="1:7" ht="12.75">
      <c r="A9" s="32" t="s">
        <v>226</v>
      </c>
      <c r="B9" s="33"/>
      <c r="C9" s="33"/>
      <c r="D9" s="33"/>
      <c r="E9" s="33"/>
      <c r="F9" s="33"/>
      <c r="G9" s="33"/>
    </row>
    <row r="10" spans="1:10" ht="12.75">
      <c r="A10" s="7"/>
      <c r="B10" s="7"/>
      <c r="C10" s="7"/>
      <c r="D10" s="7"/>
      <c r="E10" s="7"/>
      <c r="F10" s="7"/>
      <c r="G10" s="7"/>
      <c r="H10" s="7"/>
      <c r="I10" s="21" t="s">
        <v>0</v>
      </c>
      <c r="J10" s="1"/>
    </row>
    <row r="11" spans="1:9" ht="27.75" customHeight="1">
      <c r="A11" s="25" t="s">
        <v>1</v>
      </c>
      <c r="B11" s="25" t="s">
        <v>2</v>
      </c>
      <c r="C11" s="25" t="s">
        <v>3</v>
      </c>
      <c r="D11" s="25" t="s">
        <v>4</v>
      </c>
      <c r="E11" s="25" t="s">
        <v>217</v>
      </c>
      <c r="F11" s="25" t="s">
        <v>218</v>
      </c>
      <c r="G11" s="25" t="s">
        <v>219</v>
      </c>
      <c r="H11" s="27" t="s">
        <v>220</v>
      </c>
      <c r="I11" s="28"/>
    </row>
    <row r="12" spans="1:9" ht="12.75" customHeight="1">
      <c r="A12" s="26"/>
      <c r="B12" s="26"/>
      <c r="C12" s="26"/>
      <c r="D12" s="26"/>
      <c r="E12" s="26"/>
      <c r="F12" s="26"/>
      <c r="G12" s="26"/>
      <c r="H12" s="8" t="s">
        <v>221</v>
      </c>
      <c r="I12" s="8" t="s">
        <v>222</v>
      </c>
    </row>
    <row r="13" spans="1:9" ht="12.75">
      <c r="A13" s="9" t="s">
        <v>5</v>
      </c>
      <c r="B13" s="10"/>
      <c r="C13" s="10"/>
      <c r="D13" s="11"/>
      <c r="E13" s="12">
        <v>36547010</v>
      </c>
      <c r="F13" s="12">
        <v>6616689.49</v>
      </c>
      <c r="G13" s="12">
        <f>G14+G15+G16+G17+G18+G19+G20+G21+G22+G23+G24+G25+G26+G27+G28+G29+G30+G31+G32+G33+G34</f>
        <v>6216651.290000001</v>
      </c>
      <c r="H13" s="12">
        <f>G13*100/E13</f>
        <v>17.010013377291333</v>
      </c>
      <c r="I13" s="12">
        <f>G13*100/F13</f>
        <v>93.95410347418314</v>
      </c>
    </row>
    <row r="14" spans="1:9" ht="12.75" outlineLevel="1">
      <c r="A14" s="13" t="s">
        <v>5</v>
      </c>
      <c r="B14" s="13" t="s">
        <v>6</v>
      </c>
      <c r="C14" s="13" t="s">
        <v>7</v>
      </c>
      <c r="D14" s="14" t="s">
        <v>8</v>
      </c>
      <c r="E14" s="15">
        <v>921740</v>
      </c>
      <c r="F14" s="15">
        <v>241522.52</v>
      </c>
      <c r="G14" s="15">
        <v>241522.52</v>
      </c>
      <c r="H14" s="15">
        <f>G14*100/E14</f>
        <v>26.202890185952654</v>
      </c>
      <c r="I14" s="15">
        <f>G14*100/F14</f>
        <v>100</v>
      </c>
    </row>
    <row r="15" spans="1:9" ht="37.5" customHeight="1" outlineLevel="1">
      <c r="A15" s="13" t="s">
        <v>5</v>
      </c>
      <c r="B15" s="13" t="s">
        <v>9</v>
      </c>
      <c r="C15" s="13" t="s">
        <v>10</v>
      </c>
      <c r="D15" s="14" t="s">
        <v>11</v>
      </c>
      <c r="E15" s="15">
        <v>757872</v>
      </c>
      <c r="F15" s="15">
        <v>138445.26</v>
      </c>
      <c r="G15" s="15">
        <v>138445.26</v>
      </c>
      <c r="H15" s="15">
        <f aca="true" t="shared" si="0" ref="H15:H34">G15*100/E15</f>
        <v>18.267630945595034</v>
      </c>
      <c r="I15" s="15">
        <f aca="true" t="shared" si="1" ref="I15:I32">G15*100/F15</f>
        <v>100</v>
      </c>
    </row>
    <row r="16" spans="1:9" ht="80.25" customHeight="1" outlineLevel="1">
      <c r="A16" s="13" t="s">
        <v>5</v>
      </c>
      <c r="B16" s="13" t="s">
        <v>12</v>
      </c>
      <c r="C16" s="13" t="s">
        <v>13</v>
      </c>
      <c r="D16" s="14" t="s">
        <v>14</v>
      </c>
      <c r="E16" s="15">
        <v>9100</v>
      </c>
      <c r="F16" s="15">
        <v>0</v>
      </c>
      <c r="G16" s="15">
        <v>0</v>
      </c>
      <c r="H16" s="15">
        <f t="shared" si="0"/>
        <v>0</v>
      </c>
      <c r="I16" s="15">
        <v>0</v>
      </c>
    </row>
    <row r="17" spans="1:9" ht="35.25" customHeight="1" outlineLevel="1">
      <c r="A17" s="13" t="s">
        <v>5</v>
      </c>
      <c r="B17" s="13" t="s">
        <v>12</v>
      </c>
      <c r="C17" s="13" t="s">
        <v>15</v>
      </c>
      <c r="D17" s="14" t="s">
        <v>16</v>
      </c>
      <c r="E17" s="15">
        <v>13900</v>
      </c>
      <c r="F17" s="15">
        <v>0</v>
      </c>
      <c r="G17" s="15">
        <v>0</v>
      </c>
      <c r="H17" s="15">
        <f t="shared" si="0"/>
        <v>0</v>
      </c>
      <c r="I17" s="15">
        <v>0</v>
      </c>
    </row>
    <row r="18" spans="1:9" ht="35.25" customHeight="1" outlineLevel="1">
      <c r="A18" s="13" t="s">
        <v>5</v>
      </c>
      <c r="B18" s="13" t="s">
        <v>12</v>
      </c>
      <c r="C18" s="13" t="s">
        <v>15</v>
      </c>
      <c r="D18" s="14" t="s">
        <v>17</v>
      </c>
      <c r="E18" s="15">
        <v>25300</v>
      </c>
      <c r="F18" s="15">
        <v>450</v>
      </c>
      <c r="G18" s="15">
        <v>300</v>
      </c>
      <c r="H18" s="15">
        <f t="shared" si="0"/>
        <v>1.1857707509881423</v>
      </c>
      <c r="I18" s="15">
        <f t="shared" si="1"/>
        <v>66.66666666666667</v>
      </c>
    </row>
    <row r="19" spans="1:9" ht="33.75" customHeight="1" outlineLevel="1">
      <c r="A19" s="13" t="s">
        <v>5</v>
      </c>
      <c r="B19" s="13" t="s">
        <v>12</v>
      </c>
      <c r="C19" s="13" t="s">
        <v>15</v>
      </c>
      <c r="D19" s="14" t="s">
        <v>18</v>
      </c>
      <c r="E19" s="15">
        <v>48600</v>
      </c>
      <c r="F19" s="15">
        <v>11165.06</v>
      </c>
      <c r="G19" s="15">
        <v>7290.06</v>
      </c>
      <c r="H19" s="15">
        <f t="shared" si="0"/>
        <v>15.000123456790124</v>
      </c>
      <c r="I19" s="15">
        <f t="shared" si="1"/>
        <v>65.2935138727423</v>
      </c>
    </row>
    <row r="20" spans="1:9" ht="12.75" outlineLevel="1">
      <c r="A20" s="13" t="s">
        <v>5</v>
      </c>
      <c r="B20" s="13" t="s">
        <v>12</v>
      </c>
      <c r="C20" s="13" t="s">
        <v>19</v>
      </c>
      <c r="D20" s="14" t="s">
        <v>20</v>
      </c>
      <c r="E20" s="15">
        <v>921740</v>
      </c>
      <c r="F20" s="15">
        <v>360000</v>
      </c>
      <c r="G20" s="15">
        <v>278304.68</v>
      </c>
      <c r="H20" s="15">
        <f t="shared" si="0"/>
        <v>30.193403779807756</v>
      </c>
      <c r="I20" s="15">
        <f t="shared" si="1"/>
        <v>77.30685555555556</v>
      </c>
    </row>
    <row r="21" spans="1:9" ht="34.5" customHeight="1" outlineLevel="1">
      <c r="A21" s="13" t="s">
        <v>5</v>
      </c>
      <c r="B21" s="13" t="s">
        <v>12</v>
      </c>
      <c r="C21" s="13" t="s">
        <v>21</v>
      </c>
      <c r="D21" s="14" t="s">
        <v>22</v>
      </c>
      <c r="E21" s="15">
        <v>1025000</v>
      </c>
      <c r="F21" s="15">
        <v>140417</v>
      </c>
      <c r="G21" s="15">
        <v>125192.99</v>
      </c>
      <c r="H21" s="15">
        <f t="shared" si="0"/>
        <v>12.213950243902438</v>
      </c>
      <c r="I21" s="15">
        <f t="shared" si="1"/>
        <v>89.15800081186751</v>
      </c>
    </row>
    <row r="22" spans="1:9" ht="35.25" customHeight="1" outlineLevel="1">
      <c r="A22" s="13" t="s">
        <v>5</v>
      </c>
      <c r="B22" s="13" t="s">
        <v>12</v>
      </c>
      <c r="C22" s="13" t="s">
        <v>23</v>
      </c>
      <c r="D22" s="14" t="s">
        <v>24</v>
      </c>
      <c r="E22" s="15">
        <v>26120700</v>
      </c>
      <c r="F22" s="15">
        <v>5135200</v>
      </c>
      <c r="G22" s="15">
        <v>4877653.74</v>
      </c>
      <c r="H22" s="15">
        <f t="shared" si="0"/>
        <v>18.67351847385407</v>
      </c>
      <c r="I22" s="15">
        <f t="shared" si="1"/>
        <v>94.98468881445709</v>
      </c>
    </row>
    <row r="23" spans="1:9" ht="36.75" customHeight="1" outlineLevel="1">
      <c r="A23" s="13" t="s">
        <v>5</v>
      </c>
      <c r="B23" s="13" t="s">
        <v>25</v>
      </c>
      <c r="C23" s="13" t="s">
        <v>26</v>
      </c>
      <c r="D23" s="14" t="s">
        <v>27</v>
      </c>
      <c r="E23" s="15">
        <v>727512</v>
      </c>
      <c r="F23" s="15">
        <v>60000</v>
      </c>
      <c r="G23" s="15">
        <v>49889.19</v>
      </c>
      <c r="H23" s="15">
        <f t="shared" si="0"/>
        <v>6.857507505030845</v>
      </c>
      <c r="I23" s="15">
        <f t="shared" si="1"/>
        <v>83.14865</v>
      </c>
    </row>
    <row r="24" spans="1:9" ht="23.25" customHeight="1" outlineLevel="1">
      <c r="A24" s="13" t="s">
        <v>5</v>
      </c>
      <c r="B24" s="13" t="s">
        <v>25</v>
      </c>
      <c r="C24" s="13" t="s">
        <v>28</v>
      </c>
      <c r="D24" s="14" t="s">
        <v>29</v>
      </c>
      <c r="E24" s="15">
        <v>780146</v>
      </c>
      <c r="F24" s="15">
        <v>145000</v>
      </c>
      <c r="G24" s="15">
        <v>119556.95</v>
      </c>
      <c r="H24" s="15">
        <f t="shared" si="0"/>
        <v>15.324945587108054</v>
      </c>
      <c r="I24" s="15">
        <f t="shared" si="1"/>
        <v>82.45306896551725</v>
      </c>
    </row>
    <row r="25" spans="1:9" ht="22.5" customHeight="1" outlineLevel="1">
      <c r="A25" s="13" t="s">
        <v>5</v>
      </c>
      <c r="B25" s="13" t="s">
        <v>30</v>
      </c>
      <c r="C25" s="13" t="s">
        <v>31</v>
      </c>
      <c r="D25" s="14" t="s">
        <v>32</v>
      </c>
      <c r="E25" s="15">
        <v>400000</v>
      </c>
      <c r="F25" s="15">
        <v>0</v>
      </c>
      <c r="G25" s="15">
        <v>0</v>
      </c>
      <c r="H25" s="15">
        <f t="shared" si="0"/>
        <v>0</v>
      </c>
      <c r="I25" s="15">
        <v>0</v>
      </c>
    </row>
    <row r="26" spans="1:9" ht="15" customHeight="1" outlineLevel="1">
      <c r="A26" s="13" t="s">
        <v>5</v>
      </c>
      <c r="B26" s="13" t="s">
        <v>33</v>
      </c>
      <c r="C26" s="13" t="s">
        <v>34</v>
      </c>
      <c r="D26" s="14" t="s">
        <v>35</v>
      </c>
      <c r="E26" s="15">
        <v>3000000</v>
      </c>
      <c r="F26" s="15">
        <v>0</v>
      </c>
      <c r="G26" s="15">
        <v>0</v>
      </c>
      <c r="H26" s="15">
        <f t="shared" si="0"/>
        <v>0</v>
      </c>
      <c r="I26" s="15">
        <v>0</v>
      </c>
    </row>
    <row r="27" spans="1:9" ht="24" customHeight="1" outlineLevel="1">
      <c r="A27" s="13" t="s">
        <v>5</v>
      </c>
      <c r="B27" s="13" t="s">
        <v>36</v>
      </c>
      <c r="C27" s="13" t="s">
        <v>37</v>
      </c>
      <c r="D27" s="14" t="s">
        <v>38</v>
      </c>
      <c r="E27" s="15">
        <v>629900</v>
      </c>
      <c r="F27" s="15">
        <v>151200</v>
      </c>
      <c r="G27" s="15">
        <v>151200</v>
      </c>
      <c r="H27" s="15">
        <f t="shared" si="0"/>
        <v>24.00381012859184</v>
      </c>
      <c r="I27" s="15">
        <f t="shared" si="1"/>
        <v>100</v>
      </c>
    </row>
    <row r="28" spans="1:9" ht="21.75" customHeight="1" outlineLevel="1">
      <c r="A28" s="13" t="s">
        <v>5</v>
      </c>
      <c r="B28" s="13" t="s">
        <v>36</v>
      </c>
      <c r="C28" s="13" t="s">
        <v>39</v>
      </c>
      <c r="D28" s="14" t="s">
        <v>40</v>
      </c>
      <c r="E28" s="15">
        <v>331000</v>
      </c>
      <c r="F28" s="15">
        <v>31000</v>
      </c>
      <c r="G28" s="15">
        <v>31000</v>
      </c>
      <c r="H28" s="15">
        <f t="shared" si="0"/>
        <v>9.365558912386707</v>
      </c>
      <c r="I28" s="15">
        <f t="shared" si="1"/>
        <v>100</v>
      </c>
    </row>
    <row r="29" spans="1:9" ht="47.25" customHeight="1" outlineLevel="1">
      <c r="A29" s="13" t="s">
        <v>5</v>
      </c>
      <c r="B29" s="13" t="s">
        <v>36</v>
      </c>
      <c r="C29" s="13" t="s">
        <v>41</v>
      </c>
      <c r="D29" s="14" t="s">
        <v>42</v>
      </c>
      <c r="E29" s="15">
        <v>15000</v>
      </c>
      <c r="F29" s="15">
        <v>0</v>
      </c>
      <c r="G29" s="15">
        <v>0</v>
      </c>
      <c r="H29" s="15">
        <f t="shared" si="0"/>
        <v>0</v>
      </c>
      <c r="I29" s="15">
        <v>0</v>
      </c>
    </row>
    <row r="30" spans="1:9" ht="12.75" customHeight="1" outlineLevel="1">
      <c r="A30" s="13" t="s">
        <v>5</v>
      </c>
      <c r="B30" s="13" t="s">
        <v>36</v>
      </c>
      <c r="C30" s="13" t="s">
        <v>43</v>
      </c>
      <c r="D30" s="14" t="s">
        <v>44</v>
      </c>
      <c r="E30" s="15">
        <v>183000</v>
      </c>
      <c r="F30" s="15">
        <v>70000</v>
      </c>
      <c r="G30" s="15">
        <v>70000</v>
      </c>
      <c r="H30" s="15">
        <f t="shared" si="0"/>
        <v>38.25136612021858</v>
      </c>
      <c r="I30" s="15">
        <f t="shared" si="1"/>
        <v>100</v>
      </c>
    </row>
    <row r="31" spans="1:9" ht="24.75" customHeight="1" outlineLevel="1">
      <c r="A31" s="13" t="s">
        <v>5</v>
      </c>
      <c r="B31" s="13" t="s">
        <v>36</v>
      </c>
      <c r="C31" s="13" t="s">
        <v>45</v>
      </c>
      <c r="D31" s="14" t="s">
        <v>46</v>
      </c>
      <c r="E31" s="15">
        <v>579500</v>
      </c>
      <c r="F31" s="15">
        <v>131114.65</v>
      </c>
      <c r="G31" s="15">
        <v>126295.9</v>
      </c>
      <c r="H31" s="15">
        <f t="shared" si="0"/>
        <v>21.793943054357204</v>
      </c>
      <c r="I31" s="15">
        <f t="shared" si="1"/>
        <v>96.32478140314603</v>
      </c>
    </row>
    <row r="32" spans="1:9" ht="23.25" customHeight="1" outlineLevel="1">
      <c r="A32" s="13" t="s">
        <v>5</v>
      </c>
      <c r="B32" s="13" t="s">
        <v>36</v>
      </c>
      <c r="C32" s="13" t="s">
        <v>47</v>
      </c>
      <c r="D32" s="14" t="s">
        <v>48</v>
      </c>
      <c r="E32" s="15">
        <v>4700</v>
      </c>
      <c r="F32" s="15">
        <v>1175</v>
      </c>
      <c r="G32" s="15">
        <v>0</v>
      </c>
      <c r="H32" s="15">
        <f t="shared" si="0"/>
        <v>0</v>
      </c>
      <c r="I32" s="15">
        <f t="shared" si="1"/>
        <v>0</v>
      </c>
    </row>
    <row r="33" spans="1:9" ht="57" customHeight="1" outlineLevel="1">
      <c r="A33" s="13" t="s">
        <v>5</v>
      </c>
      <c r="B33" s="13" t="s">
        <v>36</v>
      </c>
      <c r="C33" s="13" t="s">
        <v>49</v>
      </c>
      <c r="D33" s="14" t="s">
        <v>50</v>
      </c>
      <c r="E33" s="15">
        <v>2300</v>
      </c>
      <c r="F33" s="15">
        <v>0</v>
      </c>
      <c r="G33" s="15">
        <v>0</v>
      </c>
      <c r="H33" s="15">
        <f t="shared" si="0"/>
        <v>0</v>
      </c>
      <c r="I33" s="15">
        <v>0</v>
      </c>
    </row>
    <row r="34" spans="1:9" ht="14.25" customHeight="1" outlineLevel="1">
      <c r="A34" s="13" t="s">
        <v>5</v>
      </c>
      <c r="B34" s="13" t="s">
        <v>36</v>
      </c>
      <c r="C34" s="13" t="s">
        <v>51</v>
      </c>
      <c r="D34" s="14" t="s">
        <v>52</v>
      </c>
      <c r="E34" s="15">
        <v>50000</v>
      </c>
      <c r="F34" s="15">
        <v>0</v>
      </c>
      <c r="G34" s="15">
        <v>0</v>
      </c>
      <c r="H34" s="15">
        <f t="shared" si="0"/>
        <v>0</v>
      </c>
      <c r="I34" s="15">
        <v>0</v>
      </c>
    </row>
    <row r="35" spans="1:9" ht="12.75">
      <c r="A35" s="9" t="s">
        <v>6</v>
      </c>
      <c r="B35" s="10"/>
      <c r="C35" s="10"/>
      <c r="D35" s="11"/>
      <c r="E35" s="12">
        <v>197700</v>
      </c>
      <c r="F35" s="12">
        <v>49425</v>
      </c>
      <c r="G35" s="12">
        <f>G36</f>
        <v>47753.21</v>
      </c>
      <c r="H35" s="12">
        <f>G35*100/E35</f>
        <v>24.154380374304502</v>
      </c>
      <c r="I35" s="12">
        <f>G35*100/F35</f>
        <v>96.61752149721801</v>
      </c>
    </row>
    <row r="36" spans="1:9" ht="46.5" customHeight="1" outlineLevel="1">
      <c r="A36" s="13" t="s">
        <v>6</v>
      </c>
      <c r="B36" s="13" t="s">
        <v>9</v>
      </c>
      <c r="C36" s="13" t="s">
        <v>53</v>
      </c>
      <c r="D36" s="14" t="s">
        <v>54</v>
      </c>
      <c r="E36" s="15">
        <v>197700</v>
      </c>
      <c r="F36" s="15">
        <v>49425</v>
      </c>
      <c r="G36" s="15">
        <v>47753.21</v>
      </c>
      <c r="H36" s="15">
        <f>G36*100/E36</f>
        <v>24.154380374304502</v>
      </c>
      <c r="I36" s="15">
        <f>G36*100/F36</f>
        <v>96.61752149721801</v>
      </c>
    </row>
    <row r="37" spans="1:9" ht="12.75">
      <c r="A37" s="9" t="s">
        <v>9</v>
      </c>
      <c r="B37" s="10"/>
      <c r="C37" s="10"/>
      <c r="D37" s="11"/>
      <c r="E37" s="12">
        <v>1696800</v>
      </c>
      <c r="F37" s="12">
        <v>895000</v>
      </c>
      <c r="G37" s="12">
        <f>G38+G39+G40+G41+G42+G43+G44+G45+G46+G47</f>
        <v>877500</v>
      </c>
      <c r="H37" s="12">
        <f>G37*100/E37</f>
        <v>51.714992927864216</v>
      </c>
      <c r="I37" s="12">
        <f>G37*100/F37</f>
        <v>98.04469273743017</v>
      </c>
    </row>
    <row r="38" spans="1:9" ht="37.5" customHeight="1" outlineLevel="1">
      <c r="A38" s="13" t="s">
        <v>9</v>
      </c>
      <c r="B38" s="13" t="s">
        <v>55</v>
      </c>
      <c r="C38" s="13" t="s">
        <v>56</v>
      </c>
      <c r="D38" s="14" t="s">
        <v>57</v>
      </c>
      <c r="E38" s="15">
        <v>20000</v>
      </c>
      <c r="F38" s="15">
        <v>0</v>
      </c>
      <c r="G38" s="15">
        <v>0</v>
      </c>
      <c r="H38" s="15">
        <f>G38*100/E38</f>
        <v>0</v>
      </c>
      <c r="I38" s="15">
        <v>0</v>
      </c>
    </row>
    <row r="39" spans="1:9" ht="69" customHeight="1" outlineLevel="1">
      <c r="A39" s="13" t="s">
        <v>9</v>
      </c>
      <c r="B39" s="13" t="s">
        <v>55</v>
      </c>
      <c r="C39" s="13" t="s">
        <v>58</v>
      </c>
      <c r="D39" s="14" t="s">
        <v>59</v>
      </c>
      <c r="E39" s="15">
        <v>10000</v>
      </c>
      <c r="F39" s="15">
        <v>0</v>
      </c>
      <c r="G39" s="15">
        <v>0</v>
      </c>
      <c r="H39" s="15">
        <f aca="true" t="shared" si="2" ref="H39:H47">G39*100/E39</f>
        <v>0</v>
      </c>
      <c r="I39" s="15">
        <v>0</v>
      </c>
    </row>
    <row r="40" spans="1:9" ht="24" customHeight="1" outlineLevel="1">
      <c r="A40" s="13" t="s">
        <v>9</v>
      </c>
      <c r="B40" s="13" t="s">
        <v>60</v>
      </c>
      <c r="C40" s="13" t="s">
        <v>61</v>
      </c>
      <c r="D40" s="14" t="s">
        <v>62</v>
      </c>
      <c r="E40" s="15">
        <v>10000</v>
      </c>
      <c r="F40" s="15">
        <v>0</v>
      </c>
      <c r="G40" s="15">
        <v>0</v>
      </c>
      <c r="H40" s="15">
        <f t="shared" si="2"/>
        <v>0</v>
      </c>
      <c r="I40" s="15">
        <v>0</v>
      </c>
    </row>
    <row r="41" spans="1:9" ht="34.5" customHeight="1" outlineLevel="1">
      <c r="A41" s="13" t="s">
        <v>9</v>
      </c>
      <c r="B41" s="13" t="s">
        <v>60</v>
      </c>
      <c r="C41" s="13" t="s">
        <v>63</v>
      </c>
      <c r="D41" s="14" t="s">
        <v>64</v>
      </c>
      <c r="E41" s="15">
        <v>5000</v>
      </c>
      <c r="F41" s="15">
        <v>0</v>
      </c>
      <c r="G41" s="15">
        <v>0</v>
      </c>
      <c r="H41" s="15">
        <f t="shared" si="2"/>
        <v>0</v>
      </c>
      <c r="I41" s="15">
        <v>0</v>
      </c>
    </row>
    <row r="42" spans="1:9" ht="46.5" customHeight="1" outlineLevel="1">
      <c r="A42" s="13" t="s">
        <v>9</v>
      </c>
      <c r="B42" s="13" t="s">
        <v>65</v>
      </c>
      <c r="C42" s="13" t="s">
        <v>66</v>
      </c>
      <c r="D42" s="14" t="s">
        <v>67</v>
      </c>
      <c r="E42" s="15">
        <v>151100</v>
      </c>
      <c r="F42" s="15">
        <v>0</v>
      </c>
      <c r="G42" s="15">
        <v>0</v>
      </c>
      <c r="H42" s="15">
        <f t="shared" si="2"/>
        <v>0</v>
      </c>
      <c r="I42" s="15">
        <v>0</v>
      </c>
    </row>
    <row r="43" spans="1:9" ht="25.5" customHeight="1" outlineLevel="1">
      <c r="A43" s="13" t="s">
        <v>9</v>
      </c>
      <c r="B43" s="13" t="s">
        <v>65</v>
      </c>
      <c r="C43" s="13" t="s">
        <v>68</v>
      </c>
      <c r="D43" s="14" t="s">
        <v>69</v>
      </c>
      <c r="E43" s="15">
        <v>132300</v>
      </c>
      <c r="F43" s="15">
        <v>52000</v>
      </c>
      <c r="G43" s="15">
        <v>34500</v>
      </c>
      <c r="H43" s="15">
        <f t="shared" si="2"/>
        <v>26.077097505668934</v>
      </c>
      <c r="I43" s="15">
        <f>G43*100/F43</f>
        <v>66.34615384615384</v>
      </c>
    </row>
    <row r="44" spans="1:9" ht="32.25" customHeight="1" outlineLevel="1">
      <c r="A44" s="13" t="s">
        <v>9</v>
      </c>
      <c r="B44" s="13" t="s">
        <v>65</v>
      </c>
      <c r="C44" s="13" t="s">
        <v>70</v>
      </c>
      <c r="D44" s="14" t="s">
        <v>71</v>
      </c>
      <c r="E44" s="15">
        <v>1307000</v>
      </c>
      <c r="F44" s="15">
        <v>843000</v>
      </c>
      <c r="G44" s="15">
        <v>843000</v>
      </c>
      <c r="H44" s="15">
        <f t="shared" si="2"/>
        <v>64.49885233358837</v>
      </c>
      <c r="I44" s="15">
        <f>G44*100/F44</f>
        <v>100</v>
      </c>
    </row>
    <row r="45" spans="1:9" ht="36" customHeight="1" outlineLevel="1">
      <c r="A45" s="13" t="s">
        <v>9</v>
      </c>
      <c r="B45" s="13" t="s">
        <v>65</v>
      </c>
      <c r="C45" s="13" t="s">
        <v>72</v>
      </c>
      <c r="D45" s="14" t="s">
        <v>73</v>
      </c>
      <c r="E45" s="15">
        <v>12000</v>
      </c>
      <c r="F45" s="15">
        <v>0</v>
      </c>
      <c r="G45" s="15">
        <v>0</v>
      </c>
      <c r="H45" s="15">
        <f t="shared" si="2"/>
        <v>0</v>
      </c>
      <c r="I45" s="15">
        <v>0</v>
      </c>
    </row>
    <row r="46" spans="1:9" ht="34.5" customHeight="1" outlineLevel="1">
      <c r="A46" s="13" t="s">
        <v>9</v>
      </c>
      <c r="B46" s="13" t="s">
        <v>65</v>
      </c>
      <c r="C46" s="13" t="s">
        <v>74</v>
      </c>
      <c r="D46" s="14" t="s">
        <v>75</v>
      </c>
      <c r="E46" s="15">
        <v>43800</v>
      </c>
      <c r="F46" s="15">
        <v>0</v>
      </c>
      <c r="G46" s="15">
        <v>0</v>
      </c>
      <c r="H46" s="15">
        <f t="shared" si="2"/>
        <v>0</v>
      </c>
      <c r="I46" s="15">
        <v>0</v>
      </c>
    </row>
    <row r="47" spans="1:9" ht="26.25" customHeight="1" outlineLevel="1">
      <c r="A47" s="13" t="s">
        <v>9</v>
      </c>
      <c r="B47" s="13" t="s">
        <v>65</v>
      </c>
      <c r="C47" s="13" t="s">
        <v>76</v>
      </c>
      <c r="D47" s="14" t="s">
        <v>77</v>
      </c>
      <c r="E47" s="15">
        <v>5600</v>
      </c>
      <c r="F47" s="15">
        <v>0</v>
      </c>
      <c r="G47" s="15">
        <v>0</v>
      </c>
      <c r="H47" s="15">
        <f t="shared" si="2"/>
        <v>0</v>
      </c>
      <c r="I47" s="15">
        <v>0</v>
      </c>
    </row>
    <row r="48" spans="1:9" ht="12.75">
      <c r="A48" s="9" t="s">
        <v>12</v>
      </c>
      <c r="B48" s="10"/>
      <c r="C48" s="10"/>
      <c r="D48" s="11"/>
      <c r="E48" s="12">
        <v>20245844.67</v>
      </c>
      <c r="F48" s="12">
        <v>1495019.42</v>
      </c>
      <c r="G48" s="12">
        <f>G49+G50+G51+G52+G53+G54+G55+G56+G57+G58+G59+G60</f>
        <v>1493959.28</v>
      </c>
      <c r="H48" s="12">
        <f>G48*100/E48</f>
        <v>7.379090891740995</v>
      </c>
      <c r="I48" s="12">
        <f>G48*100/F48</f>
        <v>99.92908854655548</v>
      </c>
    </row>
    <row r="49" spans="1:9" ht="13.5" customHeight="1" outlineLevel="1">
      <c r="A49" s="13" t="s">
        <v>12</v>
      </c>
      <c r="B49" s="13" t="s">
        <v>25</v>
      </c>
      <c r="C49" s="13" t="s">
        <v>51</v>
      </c>
      <c r="D49" s="14" t="s">
        <v>78</v>
      </c>
      <c r="E49" s="15">
        <v>261230</v>
      </c>
      <c r="F49" s="15">
        <v>0</v>
      </c>
      <c r="G49" s="15">
        <v>0</v>
      </c>
      <c r="H49" s="15">
        <f>G49*100/E49</f>
        <v>0</v>
      </c>
      <c r="I49" s="15">
        <v>0</v>
      </c>
    </row>
    <row r="50" spans="1:9" ht="23.25" customHeight="1" outlineLevel="1">
      <c r="A50" s="13" t="s">
        <v>12</v>
      </c>
      <c r="B50" s="13" t="s">
        <v>55</v>
      </c>
      <c r="C50" s="13" t="s">
        <v>79</v>
      </c>
      <c r="D50" s="14" t="s">
        <v>80</v>
      </c>
      <c r="E50" s="15">
        <v>727438.58</v>
      </c>
      <c r="F50" s="15">
        <v>0</v>
      </c>
      <c r="G50" s="15">
        <v>0</v>
      </c>
      <c r="H50" s="15">
        <f aca="true" t="shared" si="3" ref="H50:H60">G50*100/E50</f>
        <v>0</v>
      </c>
      <c r="I50" s="15">
        <v>0</v>
      </c>
    </row>
    <row r="51" spans="1:9" ht="35.25" customHeight="1" outlineLevel="1">
      <c r="A51" s="13" t="s">
        <v>12</v>
      </c>
      <c r="B51" s="13" t="s">
        <v>55</v>
      </c>
      <c r="C51" s="13" t="s">
        <v>81</v>
      </c>
      <c r="D51" s="14" t="s">
        <v>82</v>
      </c>
      <c r="E51" s="15">
        <v>10000</v>
      </c>
      <c r="F51" s="15">
        <v>0</v>
      </c>
      <c r="G51" s="15">
        <v>0</v>
      </c>
      <c r="H51" s="15">
        <f t="shared" si="3"/>
        <v>0</v>
      </c>
      <c r="I51" s="15">
        <v>0</v>
      </c>
    </row>
    <row r="52" spans="1:9" ht="32.25" customHeight="1" outlineLevel="1">
      <c r="A52" s="13" t="s">
        <v>12</v>
      </c>
      <c r="B52" s="13" t="s">
        <v>55</v>
      </c>
      <c r="C52" s="13" t="s">
        <v>83</v>
      </c>
      <c r="D52" s="14" t="s">
        <v>84</v>
      </c>
      <c r="E52" s="15">
        <v>5451069.4</v>
      </c>
      <c r="F52" s="15">
        <v>1451069.4</v>
      </c>
      <c r="G52" s="15">
        <v>1450009.28</v>
      </c>
      <c r="H52" s="15">
        <f t="shared" si="3"/>
        <v>26.600455316162364</v>
      </c>
      <c r="I52" s="15">
        <f>G52*100/F52</f>
        <v>99.92694215728069</v>
      </c>
    </row>
    <row r="53" spans="1:9" ht="56.25" customHeight="1" outlineLevel="1">
      <c r="A53" s="13" t="s">
        <v>12</v>
      </c>
      <c r="B53" s="13" t="s">
        <v>55</v>
      </c>
      <c r="C53" s="13" t="s">
        <v>85</v>
      </c>
      <c r="D53" s="14" t="s">
        <v>86</v>
      </c>
      <c r="E53" s="15">
        <v>10519412.19</v>
      </c>
      <c r="F53" s="15">
        <v>0.01</v>
      </c>
      <c r="G53" s="15">
        <v>0</v>
      </c>
      <c r="H53" s="15">
        <f t="shared" si="3"/>
        <v>0</v>
      </c>
      <c r="I53" s="15">
        <v>0</v>
      </c>
    </row>
    <row r="54" spans="1:9" ht="44.25" customHeight="1" outlineLevel="1">
      <c r="A54" s="13" t="s">
        <v>12</v>
      </c>
      <c r="B54" s="13" t="s">
        <v>55</v>
      </c>
      <c r="C54" s="13" t="s">
        <v>87</v>
      </c>
      <c r="D54" s="14" t="s">
        <v>88</v>
      </c>
      <c r="E54" s="15">
        <v>2252844.5</v>
      </c>
      <c r="F54" s="15">
        <v>0.01</v>
      </c>
      <c r="G54" s="15">
        <v>0</v>
      </c>
      <c r="H54" s="15">
        <f t="shared" si="3"/>
        <v>0</v>
      </c>
      <c r="I54" s="15">
        <v>0</v>
      </c>
    </row>
    <row r="55" spans="1:9" ht="21.75" customHeight="1" outlineLevel="1">
      <c r="A55" s="13" t="s">
        <v>12</v>
      </c>
      <c r="B55" s="13" t="s">
        <v>89</v>
      </c>
      <c r="C55" s="13" t="s">
        <v>90</v>
      </c>
      <c r="D55" s="14" t="s">
        <v>91</v>
      </c>
      <c r="E55" s="15">
        <v>433850</v>
      </c>
      <c r="F55" s="15">
        <v>33950</v>
      </c>
      <c r="G55" s="15">
        <v>33950</v>
      </c>
      <c r="H55" s="15">
        <f t="shared" si="3"/>
        <v>7.825285236833007</v>
      </c>
      <c r="I55" s="15">
        <f>G55*100/F55</f>
        <v>100</v>
      </c>
    </row>
    <row r="56" spans="1:9" ht="24" customHeight="1" outlineLevel="1">
      <c r="A56" s="13" t="s">
        <v>12</v>
      </c>
      <c r="B56" s="13" t="s">
        <v>89</v>
      </c>
      <c r="C56" s="13" t="s">
        <v>92</v>
      </c>
      <c r="D56" s="14" t="s">
        <v>93</v>
      </c>
      <c r="E56" s="15">
        <v>30000</v>
      </c>
      <c r="F56" s="15">
        <v>10000</v>
      </c>
      <c r="G56" s="15">
        <v>10000</v>
      </c>
      <c r="H56" s="15">
        <f t="shared" si="3"/>
        <v>33.333333333333336</v>
      </c>
      <c r="I56" s="15">
        <f>G56*100/F56</f>
        <v>100</v>
      </c>
    </row>
    <row r="57" spans="1:9" ht="123" customHeight="1" outlineLevel="1">
      <c r="A57" s="13" t="s">
        <v>12</v>
      </c>
      <c r="B57" s="13" t="s">
        <v>89</v>
      </c>
      <c r="C57" s="16" t="s">
        <v>94</v>
      </c>
      <c r="D57" s="14" t="s">
        <v>95</v>
      </c>
      <c r="E57" s="15">
        <v>20000</v>
      </c>
      <c r="F57" s="15">
        <v>0</v>
      </c>
      <c r="G57" s="15">
        <v>0</v>
      </c>
      <c r="H57" s="15">
        <f t="shared" si="3"/>
        <v>0</v>
      </c>
      <c r="I57" s="15">
        <v>0</v>
      </c>
    </row>
    <row r="58" spans="1:9" ht="123.75" customHeight="1" outlineLevel="1">
      <c r="A58" s="13" t="s">
        <v>12</v>
      </c>
      <c r="B58" s="13" t="s">
        <v>89</v>
      </c>
      <c r="C58" s="16" t="s">
        <v>96</v>
      </c>
      <c r="D58" s="14" t="s">
        <v>97</v>
      </c>
      <c r="E58" s="15">
        <v>30000</v>
      </c>
      <c r="F58" s="15">
        <v>0</v>
      </c>
      <c r="G58" s="15">
        <v>0</v>
      </c>
      <c r="H58" s="15">
        <f t="shared" si="3"/>
        <v>0</v>
      </c>
      <c r="I58" s="15">
        <v>0</v>
      </c>
    </row>
    <row r="59" spans="1:9" ht="35.25" customHeight="1" outlineLevel="1">
      <c r="A59" s="13" t="s">
        <v>12</v>
      </c>
      <c r="B59" s="13" t="s">
        <v>89</v>
      </c>
      <c r="C59" s="13" t="s">
        <v>98</v>
      </c>
      <c r="D59" s="14" t="s">
        <v>99</v>
      </c>
      <c r="E59" s="15">
        <v>480000</v>
      </c>
      <c r="F59" s="15">
        <v>0</v>
      </c>
      <c r="G59" s="15">
        <v>0</v>
      </c>
      <c r="H59" s="15">
        <f t="shared" si="3"/>
        <v>0</v>
      </c>
      <c r="I59" s="15">
        <v>0</v>
      </c>
    </row>
    <row r="60" spans="1:9" ht="65.25" customHeight="1" outlineLevel="1">
      <c r="A60" s="13" t="s">
        <v>12</v>
      </c>
      <c r="B60" s="13" t="s">
        <v>89</v>
      </c>
      <c r="C60" s="13" t="s">
        <v>100</v>
      </c>
      <c r="D60" s="14" t="s">
        <v>101</v>
      </c>
      <c r="E60" s="15">
        <v>30000</v>
      </c>
      <c r="F60" s="15">
        <v>0</v>
      </c>
      <c r="G60" s="15">
        <v>0</v>
      </c>
      <c r="H60" s="15">
        <f t="shared" si="3"/>
        <v>0</v>
      </c>
      <c r="I60" s="15">
        <v>0</v>
      </c>
    </row>
    <row r="61" spans="1:9" ht="12.75">
      <c r="A61" s="9" t="s">
        <v>102</v>
      </c>
      <c r="B61" s="10"/>
      <c r="C61" s="10"/>
      <c r="D61" s="11"/>
      <c r="E61" s="12">
        <v>15721704.83</v>
      </c>
      <c r="F61" s="12">
        <v>3602981.81</v>
      </c>
      <c r="G61" s="12">
        <f>G62+G63+G64+G65+G66+G67+G68+G69+G70+G71+G72+G73+G74+G75+G76+G77+G78</f>
        <v>3600511.06</v>
      </c>
      <c r="H61" s="12">
        <f>G61*100/E61</f>
        <v>22.90153071141204</v>
      </c>
      <c r="I61" s="12">
        <f>G61*100/F61</f>
        <v>99.93142485501474</v>
      </c>
    </row>
    <row r="62" spans="1:9" ht="34.5" customHeight="1" outlineLevel="1">
      <c r="A62" s="13" t="s">
        <v>102</v>
      </c>
      <c r="B62" s="13" t="s">
        <v>5</v>
      </c>
      <c r="C62" s="13" t="s">
        <v>103</v>
      </c>
      <c r="D62" s="14" t="s">
        <v>104</v>
      </c>
      <c r="E62" s="15">
        <v>2400000</v>
      </c>
      <c r="F62" s="15">
        <v>0</v>
      </c>
      <c r="G62" s="15">
        <v>0</v>
      </c>
      <c r="H62" s="15">
        <f>G62*100/E62</f>
        <v>0</v>
      </c>
      <c r="I62" s="15">
        <v>0</v>
      </c>
    </row>
    <row r="63" spans="1:9" ht="23.25" customHeight="1" outlineLevel="1">
      <c r="A63" s="13" t="s">
        <v>102</v>
      </c>
      <c r="B63" s="13" t="s">
        <v>5</v>
      </c>
      <c r="C63" s="13" t="s">
        <v>105</v>
      </c>
      <c r="D63" s="14" t="s">
        <v>106</v>
      </c>
      <c r="E63" s="15">
        <v>400000</v>
      </c>
      <c r="F63" s="15">
        <v>63274.91</v>
      </c>
      <c r="G63" s="15">
        <v>63274.91</v>
      </c>
      <c r="H63" s="15">
        <f aca="true" t="shared" si="4" ref="H63:H78">G63*100/E63</f>
        <v>15.8187275</v>
      </c>
      <c r="I63" s="15">
        <f>G63*100/F63</f>
        <v>100</v>
      </c>
    </row>
    <row r="64" spans="1:9" ht="12" customHeight="1" outlineLevel="1">
      <c r="A64" s="13" t="s">
        <v>102</v>
      </c>
      <c r="B64" s="13" t="s">
        <v>6</v>
      </c>
      <c r="C64" s="13" t="s">
        <v>107</v>
      </c>
      <c r="D64" s="14" t="s">
        <v>108</v>
      </c>
      <c r="E64" s="15">
        <v>2490808.65</v>
      </c>
      <c r="F64" s="15">
        <v>2344075.73</v>
      </c>
      <c r="G64" s="15">
        <v>2344075.73</v>
      </c>
      <c r="H64" s="15">
        <f t="shared" si="4"/>
        <v>94.1090247940162</v>
      </c>
      <c r="I64" s="15">
        <f>G64*100/F64</f>
        <v>100</v>
      </c>
    </row>
    <row r="65" spans="1:9" ht="24" customHeight="1" outlineLevel="1">
      <c r="A65" s="13" t="s">
        <v>102</v>
      </c>
      <c r="B65" s="13" t="s">
        <v>9</v>
      </c>
      <c r="C65" s="13" t="s">
        <v>109</v>
      </c>
      <c r="D65" s="14" t="s">
        <v>110</v>
      </c>
      <c r="E65" s="15">
        <v>1000000</v>
      </c>
      <c r="F65" s="15">
        <v>0</v>
      </c>
      <c r="G65" s="15">
        <v>0</v>
      </c>
      <c r="H65" s="15">
        <f t="shared" si="4"/>
        <v>0</v>
      </c>
      <c r="I65" s="15">
        <v>0</v>
      </c>
    </row>
    <row r="66" spans="1:9" ht="48" customHeight="1" outlineLevel="1">
      <c r="A66" s="13" t="s">
        <v>102</v>
      </c>
      <c r="B66" s="13" t="s">
        <v>9</v>
      </c>
      <c r="C66" s="13" t="s">
        <v>111</v>
      </c>
      <c r="D66" s="14" t="s">
        <v>112</v>
      </c>
      <c r="E66" s="15">
        <v>3399100</v>
      </c>
      <c r="F66" s="15">
        <v>0</v>
      </c>
      <c r="G66" s="15">
        <v>0</v>
      </c>
      <c r="H66" s="15">
        <f t="shared" si="4"/>
        <v>0</v>
      </c>
      <c r="I66" s="15">
        <v>0</v>
      </c>
    </row>
    <row r="67" spans="1:9" ht="90.75" customHeight="1" outlineLevel="1">
      <c r="A67" s="13" t="s">
        <v>102</v>
      </c>
      <c r="B67" s="13" t="s">
        <v>9</v>
      </c>
      <c r="C67" s="13" t="s">
        <v>113</v>
      </c>
      <c r="D67" s="14" t="s">
        <v>114</v>
      </c>
      <c r="E67" s="15">
        <v>1261182.27</v>
      </c>
      <c r="F67" s="15">
        <v>0</v>
      </c>
      <c r="G67" s="15">
        <v>0</v>
      </c>
      <c r="H67" s="15">
        <f t="shared" si="4"/>
        <v>0</v>
      </c>
      <c r="I67" s="15">
        <v>0</v>
      </c>
    </row>
    <row r="68" spans="1:9" ht="22.5" customHeight="1" outlineLevel="1">
      <c r="A68" s="13" t="s">
        <v>102</v>
      </c>
      <c r="B68" s="13" t="s">
        <v>9</v>
      </c>
      <c r="C68" s="13" t="s">
        <v>115</v>
      </c>
      <c r="D68" s="14" t="s">
        <v>116</v>
      </c>
      <c r="E68" s="15">
        <v>885984.77</v>
      </c>
      <c r="F68" s="15">
        <v>722500</v>
      </c>
      <c r="G68" s="15">
        <v>721476.96</v>
      </c>
      <c r="H68" s="15">
        <f t="shared" si="4"/>
        <v>81.4322079148155</v>
      </c>
      <c r="I68" s="15">
        <f>G68*100/F68</f>
        <v>99.85840276816609</v>
      </c>
    </row>
    <row r="69" spans="1:9" ht="33.75" customHeight="1" outlineLevel="1">
      <c r="A69" s="13" t="s">
        <v>102</v>
      </c>
      <c r="B69" s="13" t="s">
        <v>9</v>
      </c>
      <c r="C69" s="13" t="s">
        <v>117</v>
      </c>
      <c r="D69" s="14" t="s">
        <v>118</v>
      </c>
      <c r="E69" s="15">
        <v>5000</v>
      </c>
      <c r="F69" s="15">
        <v>0</v>
      </c>
      <c r="G69" s="15">
        <v>0</v>
      </c>
      <c r="H69" s="15">
        <f t="shared" si="4"/>
        <v>0</v>
      </c>
      <c r="I69" s="15">
        <v>0</v>
      </c>
    </row>
    <row r="70" spans="1:9" ht="43.5" customHeight="1" outlineLevel="1">
      <c r="A70" s="13" t="s">
        <v>102</v>
      </c>
      <c r="B70" s="13" t="s">
        <v>9</v>
      </c>
      <c r="C70" s="13" t="s">
        <v>119</v>
      </c>
      <c r="D70" s="14" t="s">
        <v>120</v>
      </c>
      <c r="E70" s="15">
        <v>10000</v>
      </c>
      <c r="F70" s="15">
        <v>0</v>
      </c>
      <c r="G70" s="15">
        <v>0</v>
      </c>
      <c r="H70" s="15">
        <f t="shared" si="4"/>
        <v>0</v>
      </c>
      <c r="I70" s="15">
        <v>0</v>
      </c>
    </row>
    <row r="71" spans="1:9" ht="45.75" customHeight="1" outlineLevel="1">
      <c r="A71" s="13" t="s">
        <v>102</v>
      </c>
      <c r="B71" s="13" t="s">
        <v>9</v>
      </c>
      <c r="C71" s="13" t="s">
        <v>121</v>
      </c>
      <c r="D71" s="14" t="s">
        <v>122</v>
      </c>
      <c r="E71" s="15">
        <v>285309</v>
      </c>
      <c r="F71" s="15">
        <v>0</v>
      </c>
      <c r="G71" s="15">
        <v>0</v>
      </c>
      <c r="H71" s="15">
        <f t="shared" si="4"/>
        <v>0</v>
      </c>
      <c r="I71" s="15">
        <v>0</v>
      </c>
    </row>
    <row r="72" spans="1:9" ht="58.5" customHeight="1" outlineLevel="1">
      <c r="A72" s="13" t="s">
        <v>102</v>
      </c>
      <c r="B72" s="13" t="s">
        <v>9</v>
      </c>
      <c r="C72" s="13" t="s">
        <v>123</v>
      </c>
      <c r="D72" s="14" t="s">
        <v>124</v>
      </c>
      <c r="E72" s="15">
        <v>846752</v>
      </c>
      <c r="F72" s="15">
        <v>0</v>
      </c>
      <c r="G72" s="15">
        <v>0</v>
      </c>
      <c r="H72" s="15">
        <f t="shared" si="4"/>
        <v>0</v>
      </c>
      <c r="I72" s="15">
        <v>0</v>
      </c>
    </row>
    <row r="73" spans="1:9" ht="56.25" customHeight="1" outlineLevel="1">
      <c r="A73" s="13" t="s">
        <v>102</v>
      </c>
      <c r="B73" s="13" t="s">
        <v>9</v>
      </c>
      <c r="C73" s="13" t="s">
        <v>125</v>
      </c>
      <c r="D73" s="14" t="s">
        <v>126</v>
      </c>
      <c r="E73" s="15">
        <v>354</v>
      </c>
      <c r="F73" s="15">
        <v>88.56</v>
      </c>
      <c r="G73" s="15">
        <v>0</v>
      </c>
      <c r="H73" s="15">
        <f t="shared" si="4"/>
        <v>0</v>
      </c>
      <c r="I73" s="15">
        <v>0</v>
      </c>
    </row>
    <row r="74" spans="1:9" ht="24" customHeight="1" outlineLevel="1">
      <c r="A74" s="13" t="s">
        <v>102</v>
      </c>
      <c r="B74" s="13" t="s">
        <v>9</v>
      </c>
      <c r="C74" s="13" t="s">
        <v>127</v>
      </c>
      <c r="D74" s="14" t="s">
        <v>128</v>
      </c>
      <c r="E74" s="15">
        <v>202700</v>
      </c>
      <c r="F74" s="15">
        <v>12000</v>
      </c>
      <c r="G74" s="15">
        <v>12000</v>
      </c>
      <c r="H74" s="15">
        <f t="shared" si="4"/>
        <v>5.920078934385792</v>
      </c>
      <c r="I74" s="15">
        <f>G74*100/F74</f>
        <v>100</v>
      </c>
    </row>
    <row r="75" spans="1:9" ht="33" customHeight="1" outlineLevel="1">
      <c r="A75" s="13" t="s">
        <v>102</v>
      </c>
      <c r="B75" s="13" t="s">
        <v>9</v>
      </c>
      <c r="C75" s="13" t="s">
        <v>129</v>
      </c>
      <c r="D75" s="14" t="s">
        <v>130</v>
      </c>
      <c r="E75" s="15">
        <v>2300000</v>
      </c>
      <c r="F75" s="15">
        <v>443042.61</v>
      </c>
      <c r="G75" s="15">
        <v>442852.46</v>
      </c>
      <c r="H75" s="15">
        <f t="shared" si="4"/>
        <v>19.254454782608697</v>
      </c>
      <c r="I75" s="15">
        <f>G75*100/F75</f>
        <v>99.95708087761581</v>
      </c>
    </row>
    <row r="76" spans="1:9" ht="34.5" customHeight="1" outlineLevel="1">
      <c r="A76" s="13" t="s">
        <v>102</v>
      </c>
      <c r="B76" s="13" t="s">
        <v>9</v>
      </c>
      <c r="C76" s="13" t="s">
        <v>131</v>
      </c>
      <c r="D76" s="14" t="s">
        <v>132</v>
      </c>
      <c r="E76" s="15">
        <v>9514.14</v>
      </c>
      <c r="F76" s="15">
        <v>1000</v>
      </c>
      <c r="G76" s="15">
        <v>165</v>
      </c>
      <c r="H76" s="15">
        <f t="shared" si="4"/>
        <v>1.7342607949851485</v>
      </c>
      <c r="I76" s="15">
        <f>G76*100/F76</f>
        <v>16.5</v>
      </c>
    </row>
    <row r="77" spans="1:9" ht="34.5" customHeight="1" outlineLevel="1">
      <c r="A77" s="13" t="s">
        <v>102</v>
      </c>
      <c r="B77" s="13" t="s">
        <v>9</v>
      </c>
      <c r="C77" s="13" t="s">
        <v>133</v>
      </c>
      <c r="D77" s="14" t="s">
        <v>134</v>
      </c>
      <c r="E77" s="15">
        <v>100000</v>
      </c>
      <c r="F77" s="15">
        <v>17000</v>
      </c>
      <c r="G77" s="15">
        <v>16666</v>
      </c>
      <c r="H77" s="15">
        <f t="shared" si="4"/>
        <v>16.666</v>
      </c>
      <c r="I77" s="15">
        <f>G77*100/F77</f>
        <v>98.03529411764706</v>
      </c>
    </row>
    <row r="78" spans="1:9" ht="36.75" customHeight="1" outlineLevel="1">
      <c r="A78" s="13" t="s">
        <v>102</v>
      </c>
      <c r="B78" s="13" t="s">
        <v>9</v>
      </c>
      <c r="C78" s="13" t="s">
        <v>135</v>
      </c>
      <c r="D78" s="14" t="s">
        <v>136</v>
      </c>
      <c r="E78" s="15">
        <v>125000</v>
      </c>
      <c r="F78" s="15">
        <v>0</v>
      </c>
      <c r="G78" s="15">
        <v>0</v>
      </c>
      <c r="H78" s="15">
        <f t="shared" si="4"/>
        <v>0</v>
      </c>
      <c r="I78" s="15">
        <v>0</v>
      </c>
    </row>
    <row r="79" spans="1:9" ht="12.75">
      <c r="A79" s="9" t="s">
        <v>25</v>
      </c>
      <c r="B79" s="10"/>
      <c r="C79" s="10"/>
      <c r="D79" s="11"/>
      <c r="E79" s="12">
        <v>360000</v>
      </c>
      <c r="F79" s="12">
        <v>0</v>
      </c>
      <c r="G79" s="12">
        <v>0</v>
      </c>
      <c r="H79" s="12">
        <f>G79*100/E79</f>
        <v>0</v>
      </c>
      <c r="I79" s="12">
        <v>0</v>
      </c>
    </row>
    <row r="80" spans="1:9" ht="36" customHeight="1" outlineLevel="1">
      <c r="A80" s="13" t="s">
        <v>25</v>
      </c>
      <c r="B80" s="13" t="s">
        <v>102</v>
      </c>
      <c r="C80" s="13" t="s">
        <v>137</v>
      </c>
      <c r="D80" s="14" t="s">
        <v>138</v>
      </c>
      <c r="E80" s="15">
        <v>360000</v>
      </c>
      <c r="F80" s="15">
        <v>0</v>
      </c>
      <c r="G80" s="15">
        <v>0</v>
      </c>
      <c r="H80" s="15">
        <f>G80*100/E80</f>
        <v>0</v>
      </c>
      <c r="I80" s="15">
        <v>0</v>
      </c>
    </row>
    <row r="81" spans="1:9" ht="12.75">
      <c r="A81" s="9" t="s">
        <v>30</v>
      </c>
      <c r="B81" s="10"/>
      <c r="C81" s="10"/>
      <c r="D81" s="11"/>
      <c r="E81" s="12">
        <v>175185773.75</v>
      </c>
      <c r="F81" s="12">
        <v>35757740.14</v>
      </c>
      <c r="G81" s="12">
        <f>G82+G83+G84+G85+G86+G87+G88+G89+G90+G91+G92+G93+G94+G95+G96+G97+G98</f>
        <v>35757740.12</v>
      </c>
      <c r="H81" s="12">
        <f>G81*100/E81</f>
        <v>20.4113264191351</v>
      </c>
      <c r="I81" s="12">
        <f>G81*100/F81</f>
        <v>99.99999994406804</v>
      </c>
    </row>
    <row r="82" spans="1:9" ht="33.75" customHeight="1" outlineLevel="1">
      <c r="A82" s="13" t="s">
        <v>30</v>
      </c>
      <c r="B82" s="13" t="s">
        <v>5</v>
      </c>
      <c r="C82" s="13" t="s">
        <v>15</v>
      </c>
      <c r="D82" s="14" t="s">
        <v>16</v>
      </c>
      <c r="E82" s="15">
        <v>35690300</v>
      </c>
      <c r="F82" s="15">
        <v>8034700.01</v>
      </c>
      <c r="G82" s="15">
        <v>8034700</v>
      </c>
      <c r="H82" s="15">
        <f>G82*100/E82</f>
        <v>22.51227924674211</v>
      </c>
      <c r="I82" s="15">
        <f>G82*100/F82</f>
        <v>99.99999987553984</v>
      </c>
    </row>
    <row r="83" spans="1:9" ht="57.75" customHeight="1" outlineLevel="1">
      <c r="A83" s="13" t="s">
        <v>30</v>
      </c>
      <c r="B83" s="13" t="s">
        <v>5</v>
      </c>
      <c r="C83" s="13" t="s">
        <v>139</v>
      </c>
      <c r="D83" s="14" t="s">
        <v>140</v>
      </c>
      <c r="E83" s="15">
        <v>23112248.82</v>
      </c>
      <c r="F83" s="15">
        <v>5296072.76</v>
      </c>
      <c r="G83" s="15">
        <v>5296072.75</v>
      </c>
      <c r="H83" s="15">
        <f aca="true" t="shared" si="5" ref="H83:H98">G83*100/E83</f>
        <v>22.9145713653666</v>
      </c>
      <c r="I83" s="15">
        <f>G83*100/F83</f>
        <v>99.99999981118084</v>
      </c>
    </row>
    <row r="84" spans="1:9" ht="46.5" customHeight="1" outlineLevel="1">
      <c r="A84" s="13" t="s">
        <v>30</v>
      </c>
      <c r="B84" s="13" t="s">
        <v>5</v>
      </c>
      <c r="C84" s="13" t="s">
        <v>141</v>
      </c>
      <c r="D84" s="14" t="s">
        <v>142</v>
      </c>
      <c r="E84" s="15">
        <v>2000000</v>
      </c>
      <c r="F84" s="15">
        <v>95667</v>
      </c>
      <c r="G84" s="15">
        <v>95667</v>
      </c>
      <c r="H84" s="15">
        <f t="shared" si="5"/>
        <v>4.78335</v>
      </c>
      <c r="I84" s="15">
        <f>G84*100/F84</f>
        <v>100</v>
      </c>
    </row>
    <row r="85" spans="1:9" ht="47.25" customHeight="1" outlineLevel="1">
      <c r="A85" s="13" t="s">
        <v>30</v>
      </c>
      <c r="B85" s="13" t="s">
        <v>5</v>
      </c>
      <c r="C85" s="13" t="s">
        <v>143</v>
      </c>
      <c r="D85" s="14" t="s">
        <v>144</v>
      </c>
      <c r="E85" s="15">
        <v>4105579.43</v>
      </c>
      <c r="F85" s="15">
        <v>0</v>
      </c>
      <c r="G85" s="15">
        <v>0</v>
      </c>
      <c r="H85" s="15">
        <f t="shared" si="5"/>
        <v>0</v>
      </c>
      <c r="I85" s="15">
        <v>0</v>
      </c>
    </row>
    <row r="86" spans="1:9" ht="23.25" customHeight="1" outlineLevel="1">
      <c r="A86" s="13" t="s">
        <v>30</v>
      </c>
      <c r="B86" s="13" t="s">
        <v>5</v>
      </c>
      <c r="C86" s="13" t="s">
        <v>145</v>
      </c>
      <c r="D86" s="14" t="s">
        <v>146</v>
      </c>
      <c r="E86" s="15">
        <v>15754500</v>
      </c>
      <c r="F86" s="15">
        <v>0</v>
      </c>
      <c r="G86" s="15">
        <v>0</v>
      </c>
      <c r="H86" s="15">
        <f t="shared" si="5"/>
        <v>0</v>
      </c>
      <c r="I86" s="15">
        <v>0</v>
      </c>
    </row>
    <row r="87" spans="1:9" ht="37.5" customHeight="1" outlineLevel="1">
      <c r="A87" s="13" t="s">
        <v>30</v>
      </c>
      <c r="B87" s="13" t="s">
        <v>6</v>
      </c>
      <c r="C87" s="13" t="s">
        <v>15</v>
      </c>
      <c r="D87" s="14" t="s">
        <v>17</v>
      </c>
      <c r="E87" s="15">
        <v>37306700</v>
      </c>
      <c r="F87" s="15">
        <v>9358800</v>
      </c>
      <c r="G87" s="15">
        <v>9358800</v>
      </c>
      <c r="H87" s="15">
        <f t="shared" si="5"/>
        <v>25.086110537785437</v>
      </c>
      <c r="I87" s="15">
        <f>G87*100/F87</f>
        <v>100</v>
      </c>
    </row>
    <row r="88" spans="1:9" ht="81" customHeight="1" outlineLevel="1">
      <c r="A88" s="13" t="s">
        <v>30</v>
      </c>
      <c r="B88" s="13" t="s">
        <v>6</v>
      </c>
      <c r="C88" s="13" t="s">
        <v>147</v>
      </c>
      <c r="D88" s="14" t="s">
        <v>148</v>
      </c>
      <c r="E88" s="15">
        <v>18832650</v>
      </c>
      <c r="F88" s="15">
        <v>4708162.5</v>
      </c>
      <c r="G88" s="15">
        <v>4708162.5</v>
      </c>
      <c r="H88" s="15">
        <f t="shared" si="5"/>
        <v>25</v>
      </c>
      <c r="I88" s="15">
        <f>G88*100/F88</f>
        <v>100</v>
      </c>
    </row>
    <row r="89" spans="1:9" ht="37.5" customHeight="1" outlineLevel="1">
      <c r="A89" s="13" t="s">
        <v>30</v>
      </c>
      <c r="B89" s="13" t="s">
        <v>6</v>
      </c>
      <c r="C89" s="13" t="s">
        <v>149</v>
      </c>
      <c r="D89" s="14" t="s">
        <v>150</v>
      </c>
      <c r="E89" s="15">
        <v>799000</v>
      </c>
      <c r="F89" s="15">
        <v>271164.08</v>
      </c>
      <c r="G89" s="15">
        <v>271164.08</v>
      </c>
      <c r="H89" s="15">
        <f t="shared" si="5"/>
        <v>33.9379324155194</v>
      </c>
      <c r="I89" s="15">
        <f>G89*100/F89</f>
        <v>100</v>
      </c>
    </row>
    <row r="90" spans="1:9" ht="47.25" customHeight="1" outlineLevel="1">
      <c r="A90" s="13" t="s">
        <v>30</v>
      </c>
      <c r="B90" s="13" t="s">
        <v>6</v>
      </c>
      <c r="C90" s="13" t="s">
        <v>141</v>
      </c>
      <c r="D90" s="14" t="s">
        <v>142</v>
      </c>
      <c r="E90" s="15">
        <v>1000000</v>
      </c>
      <c r="F90" s="15">
        <v>0</v>
      </c>
      <c r="G90" s="15">
        <v>0</v>
      </c>
      <c r="H90" s="15">
        <f t="shared" si="5"/>
        <v>0</v>
      </c>
      <c r="I90" s="15">
        <v>0</v>
      </c>
    </row>
    <row r="91" spans="1:9" ht="61.5" customHeight="1" outlineLevel="1">
      <c r="A91" s="13" t="s">
        <v>30</v>
      </c>
      <c r="B91" s="13" t="s">
        <v>9</v>
      </c>
      <c r="C91" s="13" t="s">
        <v>151</v>
      </c>
      <c r="D91" s="14" t="s">
        <v>152</v>
      </c>
      <c r="E91" s="15">
        <v>31972695.16</v>
      </c>
      <c r="F91" s="15">
        <v>7993173.79</v>
      </c>
      <c r="G91" s="15">
        <v>7993173.79</v>
      </c>
      <c r="H91" s="15">
        <f t="shared" si="5"/>
        <v>25</v>
      </c>
      <c r="I91" s="15">
        <f>G91*100/F91</f>
        <v>100</v>
      </c>
    </row>
    <row r="92" spans="1:9" ht="24.75" customHeight="1" outlineLevel="1">
      <c r="A92" s="13" t="s">
        <v>30</v>
      </c>
      <c r="B92" s="13" t="s">
        <v>9</v>
      </c>
      <c r="C92" s="13" t="s">
        <v>153</v>
      </c>
      <c r="D92" s="14" t="s">
        <v>154</v>
      </c>
      <c r="E92" s="15">
        <v>98000</v>
      </c>
      <c r="F92" s="15">
        <v>0</v>
      </c>
      <c r="G92" s="15">
        <v>0</v>
      </c>
      <c r="H92" s="15">
        <f t="shared" si="5"/>
        <v>0</v>
      </c>
      <c r="I92" s="15">
        <v>0</v>
      </c>
    </row>
    <row r="93" spans="1:9" ht="48.75" customHeight="1" outlineLevel="1">
      <c r="A93" s="13" t="s">
        <v>30</v>
      </c>
      <c r="B93" s="13" t="s">
        <v>9</v>
      </c>
      <c r="C93" s="13" t="s">
        <v>141</v>
      </c>
      <c r="D93" s="14" t="s">
        <v>142</v>
      </c>
      <c r="E93" s="15">
        <v>227250.34</v>
      </c>
      <c r="F93" s="15">
        <v>0</v>
      </c>
      <c r="G93" s="15">
        <v>0</v>
      </c>
      <c r="H93" s="15">
        <f t="shared" si="5"/>
        <v>0</v>
      </c>
      <c r="I93" s="15">
        <v>0</v>
      </c>
    </row>
    <row r="94" spans="1:9" ht="37.5" customHeight="1" outlineLevel="1">
      <c r="A94" s="13" t="s">
        <v>30</v>
      </c>
      <c r="B94" s="13" t="s">
        <v>30</v>
      </c>
      <c r="C94" s="13" t="s">
        <v>155</v>
      </c>
      <c r="D94" s="14" t="s">
        <v>156</v>
      </c>
      <c r="E94" s="15">
        <v>1778700</v>
      </c>
      <c r="F94" s="15">
        <v>0</v>
      </c>
      <c r="G94" s="15">
        <v>0</v>
      </c>
      <c r="H94" s="15">
        <f t="shared" si="5"/>
        <v>0</v>
      </c>
      <c r="I94" s="15">
        <v>0</v>
      </c>
    </row>
    <row r="95" spans="1:9" ht="47.25" customHeight="1" outlineLevel="1">
      <c r="A95" s="13" t="s">
        <v>30</v>
      </c>
      <c r="B95" s="13" t="s">
        <v>30</v>
      </c>
      <c r="C95" s="13" t="s">
        <v>157</v>
      </c>
      <c r="D95" s="14" t="s">
        <v>158</v>
      </c>
      <c r="E95" s="15">
        <v>1950000</v>
      </c>
      <c r="F95" s="15">
        <v>0</v>
      </c>
      <c r="G95" s="15">
        <v>0</v>
      </c>
      <c r="H95" s="15">
        <f t="shared" si="5"/>
        <v>0</v>
      </c>
      <c r="I95" s="15">
        <v>0</v>
      </c>
    </row>
    <row r="96" spans="1:9" ht="47.25" customHeight="1" outlineLevel="1">
      <c r="A96" s="13" t="s">
        <v>30</v>
      </c>
      <c r="B96" s="13" t="s">
        <v>55</v>
      </c>
      <c r="C96" s="13" t="s">
        <v>159</v>
      </c>
      <c r="D96" s="14" t="s">
        <v>160</v>
      </c>
      <c r="E96" s="15">
        <v>40000</v>
      </c>
      <c r="F96" s="15">
        <v>0</v>
      </c>
      <c r="G96" s="15">
        <v>0</v>
      </c>
      <c r="H96" s="15">
        <f t="shared" si="5"/>
        <v>0</v>
      </c>
      <c r="I96" s="15">
        <v>0</v>
      </c>
    </row>
    <row r="97" spans="1:9" ht="24.75" customHeight="1" outlineLevel="1">
      <c r="A97" s="13" t="s">
        <v>30</v>
      </c>
      <c r="B97" s="13" t="s">
        <v>55</v>
      </c>
      <c r="C97" s="13" t="s">
        <v>161</v>
      </c>
      <c r="D97" s="14" t="s">
        <v>162</v>
      </c>
      <c r="E97" s="15">
        <v>221550</v>
      </c>
      <c r="F97" s="15">
        <v>0</v>
      </c>
      <c r="G97" s="15">
        <v>0</v>
      </c>
      <c r="H97" s="15">
        <f t="shared" si="5"/>
        <v>0</v>
      </c>
      <c r="I97" s="15">
        <v>0</v>
      </c>
    </row>
    <row r="98" spans="1:9" ht="25.5" customHeight="1" outlineLevel="1">
      <c r="A98" s="13" t="s">
        <v>30</v>
      </c>
      <c r="B98" s="13" t="s">
        <v>55</v>
      </c>
      <c r="C98" s="13" t="s">
        <v>163</v>
      </c>
      <c r="D98" s="14" t="s">
        <v>164</v>
      </c>
      <c r="E98" s="15">
        <v>296600</v>
      </c>
      <c r="F98" s="15">
        <v>0</v>
      </c>
      <c r="G98" s="15">
        <v>0</v>
      </c>
      <c r="H98" s="15">
        <f t="shared" si="5"/>
        <v>0</v>
      </c>
      <c r="I98" s="15">
        <v>0</v>
      </c>
    </row>
    <row r="99" spans="1:9" ht="12.75">
      <c r="A99" s="9" t="s">
        <v>165</v>
      </c>
      <c r="B99" s="10"/>
      <c r="C99" s="10"/>
      <c r="D99" s="11"/>
      <c r="E99" s="12">
        <v>17423993.95</v>
      </c>
      <c r="F99" s="12">
        <v>3684884.24</v>
      </c>
      <c r="G99" s="12">
        <f>G100+G101+G102+G103+G104+G105+G106+G107+G108</f>
        <v>3684884.2199999997</v>
      </c>
      <c r="H99" s="12">
        <f>G99*100/E99</f>
        <v>21.148332756394236</v>
      </c>
      <c r="I99" s="12">
        <f>G99*100/F99</f>
        <v>99.9999994572421</v>
      </c>
    </row>
    <row r="100" spans="1:9" ht="24" customHeight="1" outlineLevel="1">
      <c r="A100" s="13" t="s">
        <v>165</v>
      </c>
      <c r="B100" s="13" t="s">
        <v>5</v>
      </c>
      <c r="C100" s="13" t="s">
        <v>166</v>
      </c>
      <c r="D100" s="14" t="s">
        <v>167</v>
      </c>
      <c r="E100" s="15">
        <v>50000</v>
      </c>
      <c r="F100" s="15">
        <v>0</v>
      </c>
      <c r="G100" s="15">
        <v>0</v>
      </c>
      <c r="H100" s="15">
        <f>G100*100/E100</f>
        <v>0</v>
      </c>
      <c r="I100" s="15">
        <v>0</v>
      </c>
    </row>
    <row r="101" spans="1:9" ht="39" customHeight="1" outlineLevel="1">
      <c r="A101" s="13" t="s">
        <v>165</v>
      </c>
      <c r="B101" s="13" t="s">
        <v>5</v>
      </c>
      <c r="C101" s="13" t="s">
        <v>168</v>
      </c>
      <c r="D101" s="14" t="s">
        <v>169</v>
      </c>
      <c r="E101" s="15">
        <v>40000</v>
      </c>
      <c r="F101" s="15">
        <v>0</v>
      </c>
      <c r="G101" s="15">
        <v>0</v>
      </c>
      <c r="H101" s="15">
        <f aca="true" t="shared" si="6" ref="H101:H108">G101*100/E101</f>
        <v>0</v>
      </c>
      <c r="I101" s="15">
        <v>0</v>
      </c>
    </row>
    <row r="102" spans="1:9" ht="69" customHeight="1" outlineLevel="1">
      <c r="A102" s="13" t="s">
        <v>165</v>
      </c>
      <c r="B102" s="13" t="s">
        <v>5</v>
      </c>
      <c r="C102" s="13" t="s">
        <v>170</v>
      </c>
      <c r="D102" s="14" t="s">
        <v>171</v>
      </c>
      <c r="E102" s="15">
        <v>65000</v>
      </c>
      <c r="F102" s="15">
        <v>17195</v>
      </c>
      <c r="G102" s="15">
        <v>17195</v>
      </c>
      <c r="H102" s="15">
        <f t="shared" si="6"/>
        <v>26.453846153846154</v>
      </c>
      <c r="I102" s="15">
        <f>G102*100/F102</f>
        <v>100</v>
      </c>
    </row>
    <row r="103" spans="1:9" ht="22.5" outlineLevel="1">
      <c r="A103" s="13" t="s">
        <v>165</v>
      </c>
      <c r="B103" s="13" t="s">
        <v>5</v>
      </c>
      <c r="C103" s="13" t="s">
        <v>172</v>
      </c>
      <c r="D103" s="14" t="s">
        <v>173</v>
      </c>
      <c r="E103" s="15">
        <v>4385824.88</v>
      </c>
      <c r="F103" s="15">
        <v>1096456.22</v>
      </c>
      <c r="G103" s="15">
        <v>1096456.22</v>
      </c>
      <c r="H103" s="15">
        <f t="shared" si="6"/>
        <v>25</v>
      </c>
      <c r="I103" s="15">
        <f>G103*100/F103</f>
        <v>100</v>
      </c>
    </row>
    <row r="104" spans="1:9" ht="12.75" outlineLevel="1">
      <c r="A104" s="13" t="s">
        <v>165</v>
      </c>
      <c r="B104" s="13" t="s">
        <v>5</v>
      </c>
      <c r="C104" s="13" t="s">
        <v>174</v>
      </c>
      <c r="D104" s="14" t="s">
        <v>175</v>
      </c>
      <c r="E104" s="15">
        <v>9042932</v>
      </c>
      <c r="F104" s="15">
        <v>2260733</v>
      </c>
      <c r="G104" s="15">
        <v>2260733</v>
      </c>
      <c r="H104" s="15">
        <f t="shared" si="6"/>
        <v>25</v>
      </c>
      <c r="I104" s="15">
        <f>G104*100/F104</f>
        <v>100</v>
      </c>
    </row>
    <row r="105" spans="1:9" ht="22.5" outlineLevel="1">
      <c r="A105" s="13" t="s">
        <v>165</v>
      </c>
      <c r="B105" s="13" t="s">
        <v>5</v>
      </c>
      <c r="C105" s="13" t="s">
        <v>176</v>
      </c>
      <c r="D105" s="14" t="s">
        <v>177</v>
      </c>
      <c r="E105" s="15">
        <v>1297890.97</v>
      </c>
      <c r="F105" s="15">
        <v>310500</v>
      </c>
      <c r="G105" s="15">
        <v>310500</v>
      </c>
      <c r="H105" s="15">
        <f t="shared" si="6"/>
        <v>23.923427096499484</v>
      </c>
      <c r="I105" s="15">
        <f>G105*100/F105</f>
        <v>100</v>
      </c>
    </row>
    <row r="106" spans="1:9" ht="45" outlineLevel="1">
      <c r="A106" s="13" t="s">
        <v>165</v>
      </c>
      <c r="B106" s="13" t="s">
        <v>5</v>
      </c>
      <c r="C106" s="13" t="s">
        <v>141</v>
      </c>
      <c r="D106" s="14" t="s">
        <v>142</v>
      </c>
      <c r="E106" s="15">
        <v>834041.78</v>
      </c>
      <c r="F106" s="15">
        <v>0</v>
      </c>
      <c r="G106" s="15">
        <v>0</v>
      </c>
      <c r="H106" s="15">
        <f t="shared" si="6"/>
        <v>0</v>
      </c>
      <c r="I106" s="15">
        <v>0</v>
      </c>
    </row>
    <row r="107" spans="1:9" ht="45" outlineLevel="1">
      <c r="A107" s="13" t="s">
        <v>165</v>
      </c>
      <c r="B107" s="13" t="s">
        <v>5</v>
      </c>
      <c r="C107" s="13" t="s">
        <v>178</v>
      </c>
      <c r="D107" s="14" t="s">
        <v>179</v>
      </c>
      <c r="E107" s="15">
        <v>200000</v>
      </c>
      <c r="F107" s="15">
        <v>0</v>
      </c>
      <c r="G107" s="15">
        <v>0</v>
      </c>
      <c r="H107" s="15">
        <f t="shared" si="6"/>
        <v>0</v>
      </c>
      <c r="I107" s="15">
        <v>0</v>
      </c>
    </row>
    <row r="108" spans="1:9" ht="22.5" outlineLevel="1">
      <c r="A108" s="13" t="s">
        <v>165</v>
      </c>
      <c r="B108" s="13" t="s">
        <v>5</v>
      </c>
      <c r="C108" s="13" t="s">
        <v>180</v>
      </c>
      <c r="D108" s="14" t="s">
        <v>181</v>
      </c>
      <c r="E108" s="15">
        <v>1508304.32</v>
      </c>
      <c r="F108" s="15">
        <v>0.02</v>
      </c>
      <c r="G108" s="15">
        <v>0</v>
      </c>
      <c r="H108" s="15">
        <f t="shared" si="6"/>
        <v>0</v>
      </c>
      <c r="I108" s="15">
        <v>0</v>
      </c>
    </row>
    <row r="109" spans="1:9" ht="12.75">
      <c r="A109" s="9" t="s">
        <v>55</v>
      </c>
      <c r="B109" s="10"/>
      <c r="C109" s="10"/>
      <c r="D109" s="11"/>
      <c r="E109" s="12">
        <v>125500</v>
      </c>
      <c r="F109" s="12">
        <v>0</v>
      </c>
      <c r="G109" s="12">
        <v>0</v>
      </c>
      <c r="H109" s="12">
        <f>G109*100/E109</f>
        <v>0</v>
      </c>
      <c r="I109" s="12">
        <v>0</v>
      </c>
    </row>
    <row r="110" spans="1:9" ht="56.25" outlineLevel="1">
      <c r="A110" s="13" t="s">
        <v>55</v>
      </c>
      <c r="B110" s="13" t="s">
        <v>30</v>
      </c>
      <c r="C110" s="13" t="s">
        <v>182</v>
      </c>
      <c r="D110" s="14" t="s">
        <v>183</v>
      </c>
      <c r="E110" s="15">
        <v>125500</v>
      </c>
      <c r="F110" s="15">
        <v>0</v>
      </c>
      <c r="G110" s="15">
        <v>0</v>
      </c>
      <c r="H110" s="15">
        <f>G110*100/E110</f>
        <v>0</v>
      </c>
      <c r="I110" s="15">
        <v>0</v>
      </c>
    </row>
    <row r="111" spans="1:9" ht="12.75">
      <c r="A111" s="9" t="s">
        <v>60</v>
      </c>
      <c r="B111" s="10"/>
      <c r="C111" s="10"/>
      <c r="D111" s="11"/>
      <c r="E111" s="12">
        <v>12233367</v>
      </c>
      <c r="F111" s="12">
        <v>2263516.84</v>
      </c>
      <c r="G111" s="12">
        <f>G112+G113+G114+G115+G116+G117+G118+G119+G120+G121+G122+G123+G124+G125+G126</f>
        <v>2242463.2800000003</v>
      </c>
      <c r="H111" s="12">
        <f>G111*100/E111</f>
        <v>18.330712059893244</v>
      </c>
      <c r="I111" s="12">
        <f>G111*100/F111</f>
        <v>99.06987394005871</v>
      </c>
    </row>
    <row r="112" spans="1:9" ht="33.75" outlineLevel="1">
      <c r="A112" s="13" t="s">
        <v>60</v>
      </c>
      <c r="B112" s="13" t="s">
        <v>5</v>
      </c>
      <c r="C112" s="13" t="s">
        <v>184</v>
      </c>
      <c r="D112" s="14" t="s">
        <v>185</v>
      </c>
      <c r="E112" s="15">
        <v>510735</v>
      </c>
      <c r="F112" s="15">
        <v>136457.39</v>
      </c>
      <c r="G112" s="15">
        <v>136457.39</v>
      </c>
      <c r="H112" s="15">
        <f>G112*100/E112</f>
        <v>26.7178458496089</v>
      </c>
      <c r="I112" s="15">
        <f>G112*100/F112</f>
        <v>100</v>
      </c>
    </row>
    <row r="113" spans="1:9" ht="33.75" outlineLevel="1">
      <c r="A113" s="13" t="s">
        <v>60</v>
      </c>
      <c r="B113" s="13" t="s">
        <v>9</v>
      </c>
      <c r="C113" s="13" t="s">
        <v>15</v>
      </c>
      <c r="D113" s="14" t="s">
        <v>17</v>
      </c>
      <c r="E113" s="15">
        <v>267600</v>
      </c>
      <c r="F113" s="15">
        <v>30000</v>
      </c>
      <c r="G113" s="15">
        <v>20000</v>
      </c>
      <c r="H113" s="15">
        <f aca="true" t="shared" si="7" ref="H113:H126">G113*100/E113</f>
        <v>7.473841554559043</v>
      </c>
      <c r="I113" s="15">
        <f aca="true" t="shared" si="8" ref="I113:I126">G113*100/F113</f>
        <v>66.66666666666667</v>
      </c>
    </row>
    <row r="114" spans="1:9" ht="33.75" outlineLevel="1">
      <c r="A114" s="13" t="s">
        <v>60</v>
      </c>
      <c r="B114" s="13" t="s">
        <v>9</v>
      </c>
      <c r="C114" s="13" t="s">
        <v>15</v>
      </c>
      <c r="D114" s="14" t="s">
        <v>18</v>
      </c>
      <c r="E114" s="15">
        <v>3045200</v>
      </c>
      <c r="F114" s="15">
        <v>124586.64</v>
      </c>
      <c r="G114" s="15">
        <v>124586.64</v>
      </c>
      <c r="H114" s="15">
        <f t="shared" si="7"/>
        <v>4.0912465519506105</v>
      </c>
      <c r="I114" s="15">
        <f t="shared" si="8"/>
        <v>100</v>
      </c>
    </row>
    <row r="115" spans="1:9" ht="22.5" outlineLevel="1">
      <c r="A115" s="13" t="s">
        <v>60</v>
      </c>
      <c r="B115" s="13" t="s">
        <v>9</v>
      </c>
      <c r="C115" s="13" t="s">
        <v>186</v>
      </c>
      <c r="D115" s="14" t="s">
        <v>187</v>
      </c>
      <c r="E115" s="15">
        <v>87600</v>
      </c>
      <c r="F115" s="15">
        <v>0</v>
      </c>
      <c r="G115" s="15">
        <v>0</v>
      </c>
      <c r="H115" s="15">
        <f t="shared" si="7"/>
        <v>0</v>
      </c>
      <c r="I115" s="15">
        <v>0</v>
      </c>
    </row>
    <row r="116" spans="1:9" ht="33.75" outlineLevel="1">
      <c r="A116" s="13" t="s">
        <v>60</v>
      </c>
      <c r="B116" s="13" t="s">
        <v>9</v>
      </c>
      <c r="C116" s="13" t="s">
        <v>188</v>
      </c>
      <c r="D116" s="14" t="s">
        <v>189</v>
      </c>
      <c r="E116" s="15">
        <v>104500</v>
      </c>
      <c r="F116" s="15">
        <v>0</v>
      </c>
      <c r="G116" s="15">
        <v>0</v>
      </c>
      <c r="H116" s="15">
        <f t="shared" si="7"/>
        <v>0</v>
      </c>
      <c r="I116" s="15">
        <v>0</v>
      </c>
    </row>
    <row r="117" spans="1:9" ht="78.75" outlineLevel="1">
      <c r="A117" s="13" t="s">
        <v>60</v>
      </c>
      <c r="B117" s="13" t="s">
        <v>9</v>
      </c>
      <c r="C117" s="13" t="s">
        <v>190</v>
      </c>
      <c r="D117" s="14" t="s">
        <v>191</v>
      </c>
      <c r="E117" s="15">
        <v>107900</v>
      </c>
      <c r="F117" s="15">
        <v>36912.29</v>
      </c>
      <c r="G117" s="15">
        <v>36912.29</v>
      </c>
      <c r="H117" s="15">
        <f t="shared" si="7"/>
        <v>34.209721964782204</v>
      </c>
      <c r="I117" s="15">
        <f t="shared" si="8"/>
        <v>100</v>
      </c>
    </row>
    <row r="118" spans="1:9" ht="78.75" outlineLevel="1">
      <c r="A118" s="13" t="s">
        <v>60</v>
      </c>
      <c r="B118" s="13" t="s">
        <v>9</v>
      </c>
      <c r="C118" s="13" t="s">
        <v>190</v>
      </c>
      <c r="D118" s="14" t="s">
        <v>192</v>
      </c>
      <c r="E118" s="15">
        <v>100000</v>
      </c>
      <c r="F118" s="15">
        <v>65481.42</v>
      </c>
      <c r="G118" s="15">
        <v>65481.42</v>
      </c>
      <c r="H118" s="15">
        <f t="shared" si="7"/>
        <v>65.48142</v>
      </c>
      <c r="I118" s="15">
        <f t="shared" si="8"/>
        <v>100</v>
      </c>
    </row>
    <row r="119" spans="1:9" ht="90" outlineLevel="1">
      <c r="A119" s="13" t="s">
        <v>60</v>
      </c>
      <c r="B119" s="13" t="s">
        <v>9</v>
      </c>
      <c r="C119" s="13" t="s">
        <v>193</v>
      </c>
      <c r="D119" s="14" t="s">
        <v>194</v>
      </c>
      <c r="E119" s="15">
        <v>1864300</v>
      </c>
      <c r="F119" s="15">
        <v>643110.68</v>
      </c>
      <c r="G119" s="15">
        <v>633220.69</v>
      </c>
      <c r="H119" s="15">
        <f t="shared" si="7"/>
        <v>33.9656004934828</v>
      </c>
      <c r="I119" s="15">
        <f t="shared" si="8"/>
        <v>98.46216362010966</v>
      </c>
    </row>
    <row r="120" spans="1:9" ht="90" outlineLevel="1">
      <c r="A120" s="13" t="s">
        <v>60</v>
      </c>
      <c r="B120" s="13" t="s">
        <v>9</v>
      </c>
      <c r="C120" s="13" t="s">
        <v>193</v>
      </c>
      <c r="D120" s="14" t="s">
        <v>195</v>
      </c>
      <c r="E120" s="15">
        <v>2014400</v>
      </c>
      <c r="F120" s="15">
        <v>621369.99</v>
      </c>
      <c r="G120" s="15">
        <v>621369.88</v>
      </c>
      <c r="H120" s="15">
        <f t="shared" si="7"/>
        <v>30.846399920571884</v>
      </c>
      <c r="I120" s="15">
        <f t="shared" si="8"/>
        <v>99.99998229718175</v>
      </c>
    </row>
    <row r="121" spans="1:9" ht="90" outlineLevel="1">
      <c r="A121" s="13" t="s">
        <v>60</v>
      </c>
      <c r="B121" s="13" t="s">
        <v>9</v>
      </c>
      <c r="C121" s="13" t="s">
        <v>193</v>
      </c>
      <c r="D121" s="14" t="s">
        <v>196</v>
      </c>
      <c r="E121" s="15">
        <v>963700</v>
      </c>
      <c r="F121" s="15">
        <v>334422.25</v>
      </c>
      <c r="G121" s="15">
        <v>334422.25</v>
      </c>
      <c r="H121" s="15">
        <f t="shared" si="7"/>
        <v>34.70190411953928</v>
      </c>
      <c r="I121" s="15">
        <f t="shared" si="8"/>
        <v>100</v>
      </c>
    </row>
    <row r="122" spans="1:9" ht="78.75" outlineLevel="1">
      <c r="A122" s="13" t="s">
        <v>60</v>
      </c>
      <c r="B122" s="13" t="s">
        <v>9</v>
      </c>
      <c r="C122" s="13" t="s">
        <v>197</v>
      </c>
      <c r="D122" s="14" t="s">
        <v>198</v>
      </c>
      <c r="E122" s="15">
        <v>58400</v>
      </c>
      <c r="F122" s="15">
        <v>4221.51</v>
      </c>
      <c r="G122" s="15">
        <v>4221.51</v>
      </c>
      <c r="H122" s="15">
        <f t="shared" si="7"/>
        <v>7.22861301369863</v>
      </c>
      <c r="I122" s="15">
        <f t="shared" si="8"/>
        <v>100</v>
      </c>
    </row>
    <row r="123" spans="1:9" ht="78.75" outlineLevel="1">
      <c r="A123" s="13" t="s">
        <v>60</v>
      </c>
      <c r="B123" s="13" t="s">
        <v>9</v>
      </c>
      <c r="C123" s="13" t="s">
        <v>197</v>
      </c>
      <c r="D123" s="14" t="s">
        <v>199</v>
      </c>
      <c r="E123" s="15">
        <v>61600</v>
      </c>
      <c r="F123" s="15">
        <v>4870.78</v>
      </c>
      <c r="G123" s="15">
        <v>3707.32</v>
      </c>
      <c r="H123" s="15">
        <f t="shared" si="7"/>
        <v>6.018376623376623</v>
      </c>
      <c r="I123" s="15">
        <f t="shared" si="8"/>
        <v>76.11347669161819</v>
      </c>
    </row>
    <row r="124" spans="1:9" ht="22.5" outlineLevel="1">
      <c r="A124" s="13" t="s">
        <v>60</v>
      </c>
      <c r="B124" s="13" t="s">
        <v>9</v>
      </c>
      <c r="C124" s="13" t="s">
        <v>200</v>
      </c>
      <c r="D124" s="14" t="s">
        <v>201</v>
      </c>
      <c r="E124" s="15">
        <v>1043939</v>
      </c>
      <c r="F124" s="15">
        <v>0</v>
      </c>
      <c r="G124" s="15">
        <v>0</v>
      </c>
      <c r="H124" s="15">
        <f t="shared" si="7"/>
        <v>0</v>
      </c>
      <c r="I124" s="15">
        <v>0</v>
      </c>
    </row>
    <row r="125" spans="1:9" ht="22.5" outlineLevel="1">
      <c r="A125" s="13" t="s">
        <v>60</v>
      </c>
      <c r="B125" s="13" t="s">
        <v>9</v>
      </c>
      <c r="C125" s="13" t="s">
        <v>200</v>
      </c>
      <c r="D125" s="14" t="s">
        <v>202</v>
      </c>
      <c r="E125" s="15">
        <v>492193</v>
      </c>
      <c r="F125" s="15">
        <v>0</v>
      </c>
      <c r="G125" s="15">
        <v>0</v>
      </c>
      <c r="H125" s="15">
        <f t="shared" si="7"/>
        <v>0</v>
      </c>
      <c r="I125" s="15">
        <v>0</v>
      </c>
    </row>
    <row r="126" spans="1:9" ht="33.75" outlineLevel="1">
      <c r="A126" s="13" t="s">
        <v>60</v>
      </c>
      <c r="B126" s="13" t="s">
        <v>12</v>
      </c>
      <c r="C126" s="13" t="s">
        <v>15</v>
      </c>
      <c r="D126" s="14" t="s">
        <v>18</v>
      </c>
      <c r="E126" s="15">
        <v>1511300</v>
      </c>
      <c r="F126" s="15">
        <v>262083.89</v>
      </c>
      <c r="G126" s="15">
        <v>262083.89</v>
      </c>
      <c r="H126" s="15">
        <f t="shared" si="7"/>
        <v>17.341619135843313</v>
      </c>
      <c r="I126" s="15">
        <f t="shared" si="8"/>
        <v>100</v>
      </c>
    </row>
    <row r="127" spans="1:9" ht="12.75">
      <c r="A127" s="9" t="s">
        <v>33</v>
      </c>
      <c r="B127" s="10"/>
      <c r="C127" s="10"/>
      <c r="D127" s="11"/>
      <c r="E127" s="12">
        <v>4949530.62</v>
      </c>
      <c r="F127" s="12">
        <v>291000</v>
      </c>
      <c r="G127" s="12">
        <f>G128+G129+G130+G131+G132</f>
        <v>291000</v>
      </c>
      <c r="H127" s="12">
        <f aca="true" t="shared" si="9" ref="H127:H136">G127*100/E127</f>
        <v>5.879345383259797</v>
      </c>
      <c r="I127" s="12">
        <f>G127*100/F127</f>
        <v>100</v>
      </c>
    </row>
    <row r="128" spans="1:9" ht="67.5" outlineLevel="1">
      <c r="A128" s="13" t="s">
        <v>33</v>
      </c>
      <c r="B128" s="13" t="s">
        <v>5</v>
      </c>
      <c r="C128" s="13" t="s">
        <v>203</v>
      </c>
      <c r="D128" s="14" t="s">
        <v>204</v>
      </c>
      <c r="E128" s="15">
        <v>75000</v>
      </c>
      <c r="F128" s="15">
        <v>0</v>
      </c>
      <c r="G128" s="15">
        <v>0</v>
      </c>
      <c r="H128" s="15">
        <f t="shared" si="9"/>
        <v>0</v>
      </c>
      <c r="I128" s="15">
        <v>0</v>
      </c>
    </row>
    <row r="129" spans="1:9" ht="56.25" outlineLevel="1">
      <c r="A129" s="13" t="s">
        <v>33</v>
      </c>
      <c r="B129" s="13" t="s">
        <v>5</v>
      </c>
      <c r="C129" s="13" t="s">
        <v>205</v>
      </c>
      <c r="D129" s="14" t="s">
        <v>206</v>
      </c>
      <c r="E129" s="15">
        <v>368130.62</v>
      </c>
      <c r="F129" s="15">
        <v>8000</v>
      </c>
      <c r="G129" s="15">
        <v>8000</v>
      </c>
      <c r="H129" s="15">
        <f t="shared" si="9"/>
        <v>2.1731416962816077</v>
      </c>
      <c r="I129" s="15">
        <f>G129*100/F129</f>
        <v>100</v>
      </c>
    </row>
    <row r="130" spans="1:9" ht="33.75" outlineLevel="1">
      <c r="A130" s="13" t="s">
        <v>33</v>
      </c>
      <c r="B130" s="13" t="s">
        <v>5</v>
      </c>
      <c r="C130" s="13" t="s">
        <v>207</v>
      </c>
      <c r="D130" s="14" t="s">
        <v>208</v>
      </c>
      <c r="E130" s="15">
        <v>4000000</v>
      </c>
      <c r="F130" s="15">
        <v>0</v>
      </c>
      <c r="G130" s="15">
        <v>0</v>
      </c>
      <c r="H130" s="15">
        <f t="shared" si="9"/>
        <v>0</v>
      </c>
      <c r="I130" s="15">
        <v>0</v>
      </c>
    </row>
    <row r="131" spans="1:9" ht="12.75" outlineLevel="1">
      <c r="A131" s="13" t="s">
        <v>33</v>
      </c>
      <c r="B131" s="13" t="s">
        <v>5</v>
      </c>
      <c r="C131" s="13" t="s">
        <v>209</v>
      </c>
      <c r="D131" s="14" t="s">
        <v>210</v>
      </c>
      <c r="E131" s="15">
        <v>321400</v>
      </c>
      <c r="F131" s="15">
        <v>178000</v>
      </c>
      <c r="G131" s="15">
        <v>178000</v>
      </c>
      <c r="H131" s="15">
        <f t="shared" si="9"/>
        <v>55.38270068450529</v>
      </c>
      <c r="I131" s="15">
        <f>G131*100/F131</f>
        <v>100</v>
      </c>
    </row>
    <row r="132" spans="1:9" ht="12.75" outlineLevel="1">
      <c r="A132" s="13" t="s">
        <v>33</v>
      </c>
      <c r="B132" s="13" t="s">
        <v>5</v>
      </c>
      <c r="C132" s="13" t="s">
        <v>209</v>
      </c>
      <c r="D132" s="14" t="s">
        <v>211</v>
      </c>
      <c r="E132" s="15">
        <v>185000</v>
      </c>
      <c r="F132" s="15">
        <v>105000</v>
      </c>
      <c r="G132" s="15">
        <v>105000</v>
      </c>
      <c r="H132" s="15">
        <f t="shared" si="9"/>
        <v>56.75675675675676</v>
      </c>
      <c r="I132" s="15">
        <f>G132*100/F132</f>
        <v>100</v>
      </c>
    </row>
    <row r="133" spans="1:9" ht="12.75">
      <c r="A133" s="9" t="s">
        <v>89</v>
      </c>
      <c r="B133" s="10"/>
      <c r="C133" s="10"/>
      <c r="D133" s="11"/>
      <c r="E133" s="12">
        <v>353800</v>
      </c>
      <c r="F133" s="12">
        <v>42007</v>
      </c>
      <c r="G133" s="12">
        <f>G134+G135</f>
        <v>31027</v>
      </c>
      <c r="H133" s="12">
        <f t="shared" si="9"/>
        <v>8.769643866591295</v>
      </c>
      <c r="I133" s="12">
        <f>G133*100/F133</f>
        <v>73.86149927393053</v>
      </c>
    </row>
    <row r="134" spans="1:9" ht="56.25" outlineLevel="1">
      <c r="A134" s="13" t="s">
        <v>89</v>
      </c>
      <c r="B134" s="13" t="s">
        <v>12</v>
      </c>
      <c r="C134" s="13" t="s">
        <v>212</v>
      </c>
      <c r="D134" s="14" t="s">
        <v>213</v>
      </c>
      <c r="E134" s="15">
        <v>80000</v>
      </c>
      <c r="F134" s="15">
        <v>0</v>
      </c>
      <c r="G134" s="15">
        <v>0</v>
      </c>
      <c r="H134" s="15">
        <f t="shared" si="9"/>
        <v>0</v>
      </c>
      <c r="I134" s="15">
        <v>0</v>
      </c>
    </row>
    <row r="135" spans="1:9" ht="22.5" outlineLevel="1">
      <c r="A135" s="13" t="s">
        <v>89</v>
      </c>
      <c r="B135" s="13" t="s">
        <v>12</v>
      </c>
      <c r="C135" s="13" t="s">
        <v>214</v>
      </c>
      <c r="D135" s="14" t="s">
        <v>215</v>
      </c>
      <c r="E135" s="15">
        <v>273800</v>
      </c>
      <c r="F135" s="15">
        <v>42007</v>
      </c>
      <c r="G135" s="15">
        <v>31027</v>
      </c>
      <c r="H135" s="15">
        <f t="shared" si="9"/>
        <v>11.33199415631848</v>
      </c>
      <c r="I135" s="15">
        <f>G135*100/F135</f>
        <v>73.86149927393053</v>
      </c>
    </row>
    <row r="136" spans="1:9" ht="12.75">
      <c r="A136" s="17" t="s">
        <v>216</v>
      </c>
      <c r="B136" s="18"/>
      <c r="C136" s="18"/>
      <c r="D136" s="19"/>
      <c r="E136" s="20">
        <v>285041024.82</v>
      </c>
      <c r="F136" s="20">
        <v>54698263.94</v>
      </c>
      <c r="G136" s="20">
        <f>G13+G35+G37+G48+G61+G79+G81+G99+G109+G111+G127+G133</f>
        <v>54243489.46</v>
      </c>
      <c r="H136" s="20">
        <f t="shared" si="9"/>
        <v>19.03006400368302</v>
      </c>
      <c r="I136" s="20">
        <f>G136*100/F136</f>
        <v>99.16857602555933</v>
      </c>
    </row>
    <row r="138" ht="12.75" customHeight="1">
      <c r="A138" s="24" t="s">
        <v>227</v>
      </c>
    </row>
    <row r="139" ht="12.75" customHeight="1">
      <c r="A139" s="24" t="s">
        <v>228</v>
      </c>
    </row>
    <row r="140" ht="12.75" customHeight="1">
      <c r="A140" s="24" t="s">
        <v>229</v>
      </c>
    </row>
    <row r="141" spans="1:7" ht="12.75" customHeight="1">
      <c r="A141" s="24" t="s">
        <v>230</v>
      </c>
      <c r="G141" s="24" t="s">
        <v>231</v>
      </c>
    </row>
  </sheetData>
  <sheetProtection/>
  <mergeCells count="13">
    <mergeCell ref="C11:C12"/>
    <mergeCell ref="D11:D12"/>
    <mergeCell ref="E11:E12"/>
    <mergeCell ref="F11:F12"/>
    <mergeCell ref="G11:G12"/>
    <mergeCell ref="H11:I11"/>
    <mergeCell ref="A1:I1"/>
    <mergeCell ref="A6:H6"/>
    <mergeCell ref="A7:G7"/>
    <mergeCell ref="A8:G8"/>
    <mergeCell ref="A9:G9"/>
    <mergeCell ref="A11:A12"/>
    <mergeCell ref="B11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>POI HSSF rep:2.45.0.68</dc:description>
  <cp:lastModifiedBy>оператор</cp:lastModifiedBy>
  <cp:lastPrinted>2018-05-08T10:09:33Z</cp:lastPrinted>
  <dcterms:created xsi:type="dcterms:W3CDTF">2018-04-26T06:45:42Z</dcterms:created>
  <dcterms:modified xsi:type="dcterms:W3CDTF">2018-05-08T10:10:12Z</dcterms:modified>
  <cp:category/>
  <cp:version/>
  <cp:contentType/>
  <cp:contentStatus/>
</cp:coreProperties>
</file>