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Бюджет!$A$21</definedName>
    <definedName name="FIO" localSheetId="0">Бюджет!#REF!</definedName>
    <definedName name="SIGN" localSheetId="0">Бюджет!$A$21:$D$22</definedName>
  </definedNames>
  <calcPr calcId="125725"/>
</workbook>
</file>

<file path=xl/calcChain.xml><?xml version="1.0" encoding="utf-8"?>
<calcChain xmlns="http://schemas.openxmlformats.org/spreadsheetml/2006/main">
  <c r="G151" i="3"/>
  <c r="G144"/>
  <c r="G123"/>
  <c r="G110"/>
  <c r="G80"/>
  <c r="G65"/>
  <c r="G47"/>
  <c r="G39"/>
  <c r="G37"/>
  <c r="G13"/>
  <c r="G154" s="1"/>
  <c r="I15"/>
  <c r="I16"/>
  <c r="I17"/>
  <c r="I18"/>
  <c r="I19"/>
  <c r="I20"/>
  <c r="I21"/>
  <c r="I22"/>
  <c r="I23"/>
  <c r="I24"/>
  <c r="I28"/>
  <c r="I29"/>
  <c r="I31"/>
  <c r="I32"/>
  <c r="I33"/>
  <c r="I35"/>
  <c r="I36"/>
  <c r="I38"/>
  <c r="I42"/>
  <c r="I44"/>
  <c r="I45"/>
  <c r="I48"/>
  <c r="I49"/>
  <c r="I50"/>
  <c r="I51"/>
  <c r="I52"/>
  <c r="I53"/>
  <c r="I55"/>
  <c r="I56"/>
  <c r="I57"/>
  <c r="I61"/>
  <c r="I64"/>
  <c r="I66"/>
  <c r="I67"/>
  <c r="I68"/>
  <c r="I69"/>
  <c r="I70"/>
  <c r="I72"/>
  <c r="I73"/>
  <c r="I75"/>
  <c r="I76"/>
  <c r="I77"/>
  <c r="I78"/>
  <c r="I86"/>
  <c r="I87"/>
  <c r="I88"/>
  <c r="I89"/>
  <c r="I91"/>
  <c r="I94"/>
  <c r="I95"/>
  <c r="I96"/>
  <c r="I97"/>
  <c r="I98"/>
  <c r="I99"/>
  <c r="I100"/>
  <c r="I101"/>
  <c r="I102"/>
  <c r="I103"/>
  <c r="I104"/>
  <c r="I105"/>
  <c r="I106"/>
  <c r="I107"/>
  <c r="I108"/>
  <c r="I111"/>
  <c r="I112"/>
  <c r="I114"/>
  <c r="I117"/>
  <c r="I118"/>
  <c r="I119"/>
  <c r="I120"/>
  <c r="I121"/>
  <c r="I122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3"/>
  <c r="I145"/>
  <c r="I146"/>
  <c r="I147"/>
  <c r="I148"/>
  <c r="I152"/>
  <c r="I153"/>
  <c r="I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8"/>
  <c r="H40"/>
  <c r="H41"/>
  <c r="H42"/>
  <c r="H43"/>
  <c r="H44"/>
  <c r="H45"/>
  <c r="H46"/>
  <c r="H48"/>
  <c r="H49"/>
  <c r="H50"/>
  <c r="H51"/>
  <c r="H52"/>
  <c r="H53"/>
  <c r="H54"/>
  <c r="H55"/>
  <c r="H56"/>
  <c r="H57"/>
  <c r="H58"/>
  <c r="H59"/>
  <c r="H60"/>
  <c r="H61"/>
  <c r="H62"/>
  <c r="H63"/>
  <c r="H64"/>
  <c r="H66"/>
  <c r="H67"/>
  <c r="H68"/>
  <c r="H69"/>
  <c r="H70"/>
  <c r="H71"/>
  <c r="H72"/>
  <c r="H73"/>
  <c r="H74"/>
  <c r="H75"/>
  <c r="H76"/>
  <c r="H77"/>
  <c r="H78"/>
  <c r="H79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1"/>
  <c r="H112"/>
  <c r="H113"/>
  <c r="H114"/>
  <c r="H115"/>
  <c r="H116"/>
  <c r="H117"/>
  <c r="H118"/>
  <c r="H119"/>
  <c r="H120"/>
  <c r="H121"/>
  <c r="H122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5"/>
  <c r="H146"/>
  <c r="H147"/>
  <c r="H148"/>
  <c r="H149"/>
  <c r="H150"/>
  <c r="H152"/>
  <c r="H153"/>
  <c r="H14"/>
  <c r="F151" l="1"/>
  <c r="I151" s="1"/>
  <c r="E151"/>
  <c r="H151" s="1"/>
  <c r="F144"/>
  <c r="I144" s="1"/>
  <c r="E144"/>
  <c r="H144" s="1"/>
  <c r="F123"/>
  <c r="I123" s="1"/>
  <c r="E123"/>
  <c r="H123" s="1"/>
  <c r="F110"/>
  <c r="I110" s="1"/>
  <c r="E110"/>
  <c r="H110" s="1"/>
  <c r="F80"/>
  <c r="I80" s="1"/>
  <c r="E80"/>
  <c r="H80" s="1"/>
  <c r="F65"/>
  <c r="I65" s="1"/>
  <c r="E65"/>
  <c r="H65" s="1"/>
  <c r="F47"/>
  <c r="I47" s="1"/>
  <c r="E47"/>
  <c r="H47" s="1"/>
  <c r="F39"/>
  <c r="I39" s="1"/>
  <c r="E39"/>
  <c r="H39" s="1"/>
  <c r="F37"/>
  <c r="I37" s="1"/>
  <c r="E37"/>
  <c r="H37" s="1"/>
  <c r="F13"/>
  <c r="I13" s="1"/>
  <c r="E13"/>
  <c r="H13" s="1"/>
  <c r="E154" l="1"/>
  <c r="F154"/>
  <c r="I154" s="1"/>
  <c r="H154"/>
</calcChain>
</file>

<file path=xl/sharedStrings.xml><?xml version="1.0" encoding="utf-8"?>
<sst xmlns="http://schemas.openxmlformats.org/spreadsheetml/2006/main" count="547" uniqueCount="266">
  <si>
    <t>руб.</t>
  </si>
  <si>
    <t>Раздел</t>
  </si>
  <si>
    <t>Подраздел</t>
  </si>
  <si>
    <t>КЦСР</t>
  </si>
  <si>
    <t>Наименование КЦСР</t>
  </si>
  <si>
    <t>01</t>
  </si>
  <si>
    <t>02</t>
  </si>
  <si>
    <t>9100001</t>
  </si>
  <si>
    <t>Глава ЗАТО Звёздный</t>
  </si>
  <si>
    <t>03</t>
  </si>
  <si>
    <t>9100004</t>
  </si>
  <si>
    <t>Обеспечение выполнения функций представительного органа муниципального образования</t>
  </si>
  <si>
    <t>04</t>
  </si>
  <si>
    <t>0616306</t>
  </si>
  <si>
    <t>Обеспечение воспитания и обучения детей-инвалидов в дошкольных образовательных учреждениях и на дому</t>
  </si>
  <si>
    <t>0616311</t>
  </si>
  <si>
    <t>Предоставление социальных гарантий и льгот педагогическим работникам</t>
  </si>
  <si>
    <t>0626311</t>
  </si>
  <si>
    <t>0626312</t>
  </si>
  <si>
    <t>Предоставление дополнительных мер социальной поддержки отдельным категориям лиц, которым присуждены учёные степени кандидата и доктора наук, работающих в муниципальных образовательных учреждениях</t>
  </si>
  <si>
    <t>0736316</t>
  </si>
  <si>
    <t>Предоставление выплаты компенсации части родительской платы за присмотр и уход за ребёнком в муниципальных образовательных организациях, реализующих образовательную программу дошкольного образования</t>
  </si>
  <si>
    <t>1517001</t>
  </si>
  <si>
    <t>Профессиональная подготовка муниципальных служащих администрации ЗАТО Звёздный (переподготовка, повышение квалификации, семинары и другие формы обучения) (местный бюджет)</t>
  </si>
  <si>
    <t>9100002</t>
  </si>
  <si>
    <t>Глава адиминистрации ЗАТО Звёздный</t>
  </si>
  <si>
    <t>9100006</t>
  </si>
  <si>
    <t>Обеспечение выполнения функций исполнительно-распорядительного органа муниципального образования</t>
  </si>
  <si>
    <t>9106319</t>
  </si>
  <si>
    <t>Комиссия по делам несовершеннолетних и защите их прав и организация их деятельности</t>
  </si>
  <si>
    <t>9106419</t>
  </si>
  <si>
    <t>Призовые по распоряжению председателя Правительства Пермского края</t>
  </si>
  <si>
    <t>9106420</t>
  </si>
  <si>
    <t>Поощрение за счёт вознаграждения по результатам конкурса "Самое благоустроенное городское (сельское) поселение Пермского края"</t>
  </si>
  <si>
    <t>9206322</t>
  </si>
  <si>
    <t>Составление протоколов об административных правонарушениях</t>
  </si>
  <si>
    <t>06</t>
  </si>
  <si>
    <t>9100003</t>
  </si>
  <si>
    <t>Председатель контрольной комиссии ЗАТО Звёздный</t>
  </si>
  <si>
    <t>9100005</t>
  </si>
  <si>
    <t>Обеспечение выполнения функций контрольно-счётного органа муниципального образования</t>
  </si>
  <si>
    <t>11</t>
  </si>
  <si>
    <t>9200002</t>
  </si>
  <si>
    <t>Резервный фонд</t>
  </si>
  <si>
    <t>13</t>
  </si>
  <si>
    <t>1127003</t>
  </si>
  <si>
    <t>Обновление версии ПК "ГРАНД- Смета", версия "Prof"/"Флеш" на два рабочих места и право на использование базового комплекта нормативно- справочной информации, включая ГЭСН и ФЕР, с годовым обновлением на два рабочих места</t>
  </si>
  <si>
    <t>1227001</t>
  </si>
  <si>
    <t>Инвентаризация и оценка муниципального имущества</t>
  </si>
  <si>
    <t>1227002</t>
  </si>
  <si>
    <t>Содержание муниципального имущества</t>
  </si>
  <si>
    <t>1617001</t>
  </si>
  <si>
    <t>Проведение ремонтных работ в административном здании ОМСУ городского округа ЗАТО Звёздный для приспособления здания для МГН</t>
  </si>
  <si>
    <t>9105930</t>
  </si>
  <si>
    <t>Государственная регистрация актов гражданского состояния</t>
  </si>
  <si>
    <t>9200003</t>
  </si>
  <si>
    <t>Прочие расходы</t>
  </si>
  <si>
    <t>9105118</t>
  </si>
  <si>
    <t>Осуществление полномочий по первичному воинскому учёту на территориях, где отсутствуют военные комиссариаты</t>
  </si>
  <si>
    <t>09</t>
  </si>
  <si>
    <t>0437002</t>
  </si>
  <si>
    <t>Профилактическая работа по гражданской обороне, предупреждению и ликвидации чрезвычайных ситуаций</t>
  </si>
  <si>
    <t>10</t>
  </si>
  <si>
    <t>0417001</t>
  </si>
  <si>
    <t>Проведение профилактической работы по пожарной безопасности в ЗАТО Звёздный</t>
  </si>
  <si>
    <t>0417002</t>
  </si>
  <si>
    <t>Модернизация и содержание системы оповещения ЗАТО Звёздный</t>
  </si>
  <si>
    <t>0417003</t>
  </si>
  <si>
    <t>Обеспечение пожарной безопасности в муниципальных бюджетных образовательных учреждениях ЗАТО Звёздный</t>
  </si>
  <si>
    <t>14</t>
  </si>
  <si>
    <t>0427001</t>
  </si>
  <si>
    <t>Модернизация и содержание системы видеонаблюдения ЗАТО Звёздный</t>
  </si>
  <si>
    <t>0427002</t>
  </si>
  <si>
    <t>Организация работ по профилактике правонарушений и обеспечению общественной безопасности</t>
  </si>
  <si>
    <t>0427003</t>
  </si>
  <si>
    <t>Проведение тестирования обучающихся 9-11 классов МБОУ Средняя общеобразовательная школа с целью выявления случаев употребления психоактивных веществ обучающимися</t>
  </si>
  <si>
    <t>1055016</t>
  </si>
  <si>
    <t>Капитальный ремонт гидротехнических сооружений (ГТС) пруда на р.Юг в ЗАТО Звёздный (п.Звёздный) за счёт средств федерального бюджета</t>
  </si>
  <si>
    <t>1056211</t>
  </si>
  <si>
    <t>Капитальный ремонт гидротехнических сооружений (ГТС) пруда на р.Юг в ЗАТО Звёздный (п.Звёздный) за счёт средств краевого бюджета</t>
  </si>
  <si>
    <t>1057001</t>
  </si>
  <si>
    <t>Содержание ГТС</t>
  </si>
  <si>
    <t>1057002</t>
  </si>
  <si>
    <t>Капитальный ремонт гидротехнических сооружений (ГТС) пруда на р.Юг в ЗАТО Звёздный (п.Звёздный) за счёт средств местного бюджета</t>
  </si>
  <si>
    <t>08</t>
  </si>
  <si>
    <t>9516403</t>
  </si>
  <si>
    <t>Возмещение хозяйствующим субъектам недополученных доходов от перевозки отдельных категорий грахдан с использованием федеральных социальных проездных документов</t>
  </si>
  <si>
    <t>9526403</t>
  </si>
  <si>
    <t>Возмещение хозяйствующим субъектам недополученных доходов от перевозки отдельных категорий грахдан с использованием региональных социальных проездных документов</t>
  </si>
  <si>
    <t>1025390</t>
  </si>
  <si>
    <t>Капитальный ремонт и ремонт автомобильных дорог ЗАТО Звёздныйза счёт средств федерального бюджета</t>
  </si>
  <si>
    <t>1027001</t>
  </si>
  <si>
    <t>Содержание в зимний период автомобильных дорог, расположен-ных на территории ЗАТО Звёздный</t>
  </si>
  <si>
    <t>1027002</t>
  </si>
  <si>
    <t>Капитальный ремонт и ремонт автомобильных дорог ЗАТО Звёздный</t>
  </si>
  <si>
    <t>1027003</t>
  </si>
  <si>
    <t>Приобретение дорожных знаков и других средств по обеспечению безопасности дорожного движения</t>
  </si>
  <si>
    <t>12</t>
  </si>
  <si>
    <t>0117001</t>
  </si>
  <si>
    <t>Субсидии на возмещение части затрат, связанных с оплатой субъектами малого и среднего предпринимательства, в том числе участниками инновационных территориальных кластеров, приобретения оборудования, включая затраты на монтаж оборудования, в целях создания и(или) развития, и(или) модернизации производства товаров</t>
  </si>
  <si>
    <t>0117002</t>
  </si>
  <si>
    <t>Предоставление субсидий начинающим субъектам малого предпринимательства в целях возмещения части затрат, связанных с началом предпринимательской деятельности</t>
  </si>
  <si>
    <t>0117003</t>
  </si>
  <si>
    <t>Проведение ежегодного конкурса СМПС</t>
  </si>
  <si>
    <t>0127001</t>
  </si>
  <si>
    <t>Продвижение ЗАТО Звёздный на краевом и российском уровнях</t>
  </si>
  <si>
    <t>0127002</t>
  </si>
  <si>
    <t>Повышение квалификации спе-циалистов администрации в области инвестиционной деятельности и привлечения инвестиций</t>
  </si>
  <si>
    <t>1127002</t>
  </si>
  <si>
    <t>Корректировка топографического плана п.Звёздный</t>
  </si>
  <si>
    <t>1217001</t>
  </si>
  <si>
    <t>Управление земельными ресурсами ЗАТО Звёздный</t>
  </si>
  <si>
    <t>05</t>
  </si>
  <si>
    <t>1117003</t>
  </si>
  <si>
    <t>Разработка проектно-сметной документации по капитальному ремонту двух этажей здания, расположенного по адресу: Пермский край, п.Звёздный, ул.Ленина, д.12</t>
  </si>
  <si>
    <t>9300001</t>
  </si>
  <si>
    <t>Капитальный ремонт жилого фонда</t>
  </si>
  <si>
    <t>9300002</t>
  </si>
  <si>
    <t>Реконструкция системы теплоснабжения в жилых домах п.Звёздный</t>
  </si>
  <si>
    <t>9300003</t>
  </si>
  <si>
    <t>Взносы в фонд капитального ремонта за квартиры, находящиеся в муниципальной собственности</t>
  </si>
  <si>
    <t>1417002</t>
  </si>
  <si>
    <t>Установка приборов учёта</t>
  </si>
  <si>
    <t>1016420</t>
  </si>
  <si>
    <t>Поощрение по результатам конкурса "Самое благоустроенное городское поселение Пермского края"</t>
  </si>
  <si>
    <t>1017001</t>
  </si>
  <si>
    <t>Содержание территории ЗАТО Звёздный</t>
  </si>
  <si>
    <t>1017002</t>
  </si>
  <si>
    <t>Работы по благоустройству ЗАТО Звёздный</t>
  </si>
  <si>
    <t>1017003</t>
  </si>
  <si>
    <t>Благоустройство "Аллеи славы" в п.Звёздный с устройством зон отдыха</t>
  </si>
  <si>
    <t>1017004</t>
  </si>
  <si>
    <t>Содержание Аллеи Славы в п.Звёздный</t>
  </si>
  <si>
    <t>1037001</t>
  </si>
  <si>
    <t>Обеспечение наружного освещения на территории ЗАТО Звёздный</t>
  </si>
  <si>
    <t>1037002</t>
  </si>
  <si>
    <t>Техническое обслуживание линий наружного освещения на территории ЗАТО Звёздный</t>
  </si>
  <si>
    <t>1047001</t>
  </si>
  <si>
    <t>Эвакуация твёрдо-бытовых отходов захламлённых мест с территории ЗАТО Звёздный</t>
  </si>
  <si>
    <t>1047002</t>
  </si>
  <si>
    <t>Организация и проведение Всероссийского экологического субботника - "Зелёная Россия"</t>
  </si>
  <si>
    <t>07</t>
  </si>
  <si>
    <t>0326201</t>
  </si>
  <si>
    <t>Капитальный ремонт плит перекрытия техподполья на объекте: здание МБДОУ ЦРР Детский сад «Радуга» по адресу: Пермский край, п. Звёздный, ул. Бабичева, 15а («Усиление плит перекрытия техподполья на объекте: «Здание МБДОУ ЦРР Детский сад «Радуга» по адресу: Пермский край, п. Звёздный, ул. Бабичева, 15а») (краевой бюджет)</t>
  </si>
  <si>
    <t>0326204</t>
  </si>
  <si>
    <t>Капитальный ремонт фасада здания МБДОУ Детский сад ЦРР «Звёздочка» (краевой бюджет)</t>
  </si>
  <si>
    <t>0327001</t>
  </si>
  <si>
    <t>Проведение ремонтных работ в учреждениях социально-культурной сферы ЗАТО Звёздный</t>
  </si>
  <si>
    <t>0327003</t>
  </si>
  <si>
    <t>Капитальный ремонт фасада здания МБДОУ Детский сад ЦРР «Звёздочка»</t>
  </si>
  <si>
    <t>0327004</t>
  </si>
  <si>
    <t>Капитальный ремонт плит перекрытия техподполья на объекте: здание МБДОУ ЦРР Детский сад «Радуга» по адресу: Пермский край, п. Звёздный, ул. Бабичева, 15а («Усиление плит перекрытия техподполья на объекте: «Здание МБДОУ ЦРР Детский сад «Радуга» по адресу: Пермский край, п. Звёздный, ул. Бабичева, 15а»)</t>
  </si>
  <si>
    <t>0616330</t>
  </si>
  <si>
    <t>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</si>
  <si>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0617001</t>
  </si>
  <si>
    <t>Организация предоставления общедоступного и бесплатного дошкольного образования детям в муниципальных дошкольных образовательных организациях</t>
  </si>
  <si>
    <t>0316201</t>
  </si>
  <si>
    <t>Ремонтные работы производственных помещений столовой корпуса Б по адресу: 614575, Пермский край, п. Звёздный, Школьная улица, дом. 8 (МБОУ СОШ ЗАТО Звёздный (краевой бюджет))</t>
  </si>
  <si>
    <t>0317004</t>
  </si>
  <si>
    <t>Ремонтные работы производственных помещений столовой корпуса Б по адресу: 614575, Пермский край, п. Звёздный, Школьная улица, дом. 8 (МБОУ СОШ ЗАТО Звёздный)</t>
  </si>
  <si>
    <t>0326202</t>
  </si>
  <si>
    <t>Проведение ремонтных работ в учреждениях социально–культурной сферы ЗАТО Звёздный (краевой бюджет)</t>
  </si>
  <si>
    <t>0326203</t>
  </si>
  <si>
    <t>Капитальный ремонт пожарной сигнализации в здании, расположенном по адресу: Пермский край, п. Звёздный, ул. Бабичева, 5а (Монтаж пожарной сигнализации в здании, расположенном по адресу: Пермский край, п. Звёздный, ул. Бабичева, 5а) (краевой бюджет)</t>
  </si>
  <si>
    <t>0327002</t>
  </si>
  <si>
    <t>Оснащение муниципальных бюджетных учреждений ЗАТО Звёздный</t>
  </si>
  <si>
    <t>0327005</t>
  </si>
  <si>
    <t>Капитальный ремонт пожарной сигнализации в здании, расположенном по адресу: Пермский край, п. Звёздный, ул. Бабичева, 5а (Монтаж пожарной сигнализации в здании, расположенном по адресу: Пермский край, п. Звёздный, ул. Бабичева, 5а)</t>
  </si>
  <si>
    <t>0626307</t>
  </si>
  <si>
    <t>Предоставление государственных гарантий на получение общедоступного бесплатного начального общего, основного общего, среднего (полного) общего образования, а также дополнительного образования в общеобразовательных орга-низациях</t>
  </si>
  <si>
    <t>0626310</t>
  </si>
  <si>
    <t>Выплата ежемесячного денежного вознаграждения за классное руководство</t>
  </si>
  <si>
    <t>0627001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</si>
  <si>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</si>
  <si>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0637001</t>
  </si>
  <si>
    <t>Организация предоставление дополнительного образования детям в муниципальных бюджетных образовательных организациях дополнительного образования детей</t>
  </si>
  <si>
    <t>0737001</t>
  </si>
  <si>
    <t>Предоставление компенсационных выплат на питание обучающимся в муниципальных общеобразовательных организациях</t>
  </si>
  <si>
    <t>1617002</t>
  </si>
  <si>
    <t>Проведение ремонтных работ в муниципальных бюджетных учреждениях ЗАТО Звёздный для приспособления зданий для МГН</t>
  </si>
  <si>
    <t>0716320</t>
  </si>
  <si>
    <t>Мероприятия по организации оздоровления и отдыха детей (за счёт средств краевого бюджета)</t>
  </si>
  <si>
    <t>0717001</t>
  </si>
  <si>
    <t>Мероприятия по организации отдыха и занятости детей в каникулярное время (за счёт средств бюджета ЗАТО Звёздный)</t>
  </si>
  <si>
    <t>0527001</t>
  </si>
  <si>
    <t>Мероприятия по контролю соблюдения санитарно-эпидемиологических требований к условиям воспитания и обучения в образовательных учреждениях, условий проживания населения с целью оценки соответствия жилых помещений муниципального жилого фонда санитарным правилам и нормам</t>
  </si>
  <si>
    <t>0527002</t>
  </si>
  <si>
    <t>Проведение профилактических мероприятий на территории ЗАТО Звёздный по эпидемическим показаниям</t>
  </si>
  <si>
    <t>0817003</t>
  </si>
  <si>
    <t>Создания условий для физического развития детей</t>
  </si>
  <si>
    <t>0817004</t>
  </si>
  <si>
    <t>Спортивно-оздоровительные мероприятия</t>
  </si>
  <si>
    <t>0237001</t>
  </si>
  <si>
    <t>Мероприятия по развитию и гармонизации межнациональных отношений в ЗАТО Звёздный</t>
  </si>
  <si>
    <t>0247001</t>
  </si>
  <si>
    <t>Формирование экономических стимулов деятельности социально-ориентированных некоммерческих организаций через участие в реализации социально-значимых проектов</t>
  </si>
  <si>
    <t>0247002</t>
  </si>
  <si>
    <t>Обеспечение информационной, консультационной и методической поддержки социально-ориентированным некоммерческим организациям по основным направлениям их деятельности, обмен передовым опытом и технологиями, выявление, обобщение и распространение лучшей практики</t>
  </si>
  <si>
    <t>0257001</t>
  </si>
  <si>
    <t>Мероприятия по развитию и совершенствованию системы патриотического воспитания и продвижению территориального бренда «Звёздный – центр патриотического воспитания Пермского края»</t>
  </si>
  <si>
    <t>0257002</t>
  </si>
  <si>
    <t>Мероприятия по информационному и научно-методическому обеспечению программы и проектов, направленных на патриотическое воспитание</t>
  </si>
  <si>
    <t>0925144</t>
  </si>
  <si>
    <t>Комплектование муниципальных книжных фондов (федеральный бюджет)</t>
  </si>
  <si>
    <t>0927001</t>
  </si>
  <si>
    <t>Организация библиотечного обслуживания</t>
  </si>
  <si>
    <t>0947001</t>
  </si>
  <si>
    <t>Праздничные и культурно-досуговые мероприятия</t>
  </si>
  <si>
    <t>0947003</t>
  </si>
  <si>
    <t>Организация клубной деятельности</t>
  </si>
  <si>
    <t>1617003</t>
  </si>
  <si>
    <t>Оснащение муниципальных бюджетных учреждений ЗАТО Звёздный для создания доступной среды для МГН</t>
  </si>
  <si>
    <t>9200004</t>
  </si>
  <si>
    <t>Пенсии за выслугу лет лицам, замещающим муниципальные должности, муниципальным служащим</t>
  </si>
  <si>
    <t>0616314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</si>
  <si>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</si>
  <si>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0626314</t>
  </si>
  <si>
    <t>0626315</t>
  </si>
  <si>
    <t>Предоставление мер социальной поддержки по оплате жилого помещения и коммунальных услуг отдельным категориям граждан, работающих и проживающих в сельской местности и посёлках городского типа (рабочих посёлках)</t>
  </si>
  <si>
    <t>0627002</t>
  </si>
  <si>
    <t>Стипендиальное обеспечение обучающихся 2-х-11-х классов в муниципальных бюджетных общеобразовательных организациях, достигших отличных результатов в обучении</t>
  </si>
  <si>
    <t>0636314</t>
  </si>
  <si>
    <t>0636315</t>
  </si>
  <si>
    <t>0727001</t>
  </si>
  <si>
    <t>Мероприятия по поддержке одарённых детей</t>
  </si>
  <si>
    <t>0736317</t>
  </si>
  <si>
    <t>Предоставление мер социальной поддержки учащимся из многодетных малоимущих семей, обучающимся в муниципальных общеобразовательных организациях</t>
  </si>
  <si>
    <t>0736318</t>
  </si>
  <si>
    <t>Предоставление мер социальной поддержки учащимся из малоимущих семей, обучающимся в муниципальных общеобразовательных организациях</t>
  </si>
  <si>
    <t>0926315</t>
  </si>
  <si>
    <t>Предоставление мер социальной поддержки отдельным категориям граждан, работающим и проживающим в сельской местности и посёлках городского типа (рабочих посёлках), по оплате жилого помещения и коммунальных услуг</t>
  </si>
  <si>
    <t>0946315</t>
  </si>
  <si>
    <t>Предоставление мер социальной поддержки отдельным категориям граждан, работающим и проживающим в сельской местности и</t>
  </si>
  <si>
    <t>1315020</t>
  </si>
  <si>
    <t>Социальная выплата на приобретение (строительство) жилого помещения за счёт средств федерального бюджета</t>
  </si>
  <si>
    <t>1316210</t>
  </si>
  <si>
    <t>Социальная выплата на приобретение (строительство) жилого помещения за счёт средств краевого бюджета</t>
  </si>
  <si>
    <t>1317001</t>
  </si>
  <si>
    <t>Социальная выплата на приобретение (строительство) жилого помещения за счёт средств местного бюджета</t>
  </si>
  <si>
    <t>9900001</t>
  </si>
  <si>
    <t>Организация санаторно-курортного лечения работников бюджетных учреждений (за счёт средств местного бюджета)</t>
  </si>
  <si>
    <t>9906203</t>
  </si>
  <si>
    <t>Организация санаторно-курортного лечения работников бюджетных учреждений (за счёт средств краевого бюджета)</t>
  </si>
  <si>
    <t>0816224</t>
  </si>
  <si>
    <t>Реализация проекта «Спортивный клуб + Спортивный сертификат» за счёт средств краевого бюджета</t>
  </si>
  <si>
    <t>0817001</t>
  </si>
  <si>
    <t>Спортивные мероприятия</t>
  </si>
  <si>
    <t>0817002</t>
  </si>
  <si>
    <t>Реализация проекта «Спортивный клуб + Спортивный сертификат» за счёт средств местного бюджета</t>
  </si>
  <si>
    <t>0827001</t>
  </si>
  <si>
    <t>1115095</t>
  </si>
  <si>
    <t>Универсальная спортивная площадка с искуственным покрытием (межшкольный стадион) в ЗАТО Звёздный за счёт средств федерального бюджета</t>
  </si>
  <si>
    <t>1117002</t>
  </si>
  <si>
    <t>Универсальная спортивная площадка с искусственным покрытием (межшкольный стадион) в ЗАТО Звёздный за счёт средств местного бюджета</t>
  </si>
  <si>
    <t>0217001</t>
  </si>
  <si>
    <t>Освещение деятельности ОМСУ ЗАТО Звёздный в СМИ</t>
  </si>
  <si>
    <t>0227001</t>
  </si>
  <si>
    <t>Изучение общественного мнения по важнейшим социально-экономическим и политическим проблемам, анализ социально-политической ситуации в ЗАТО Звёздный</t>
  </si>
  <si>
    <t>Итого</t>
  </si>
  <si>
    <t>План года</t>
  </si>
  <si>
    <t>План периода</t>
  </si>
  <si>
    <t>Исполнено</t>
  </si>
  <si>
    <t>к году</t>
  </si>
  <si>
    <t>к периоду</t>
  </si>
  <si>
    <t>% исполнения</t>
  </si>
  <si>
    <t>ОТЧЁТ ОБ ИСПОЛНЕНИИ РАСХОДОВ БЮДЖЕТА ЗАТО ЗВЁЗДНЫЙ НА 01 ОКТЯБРЯ 2015 г,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</si>
</sst>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MS Sans Serif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left"/>
    </xf>
    <xf numFmtId="49" fontId="5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9" fontId="6" fillId="0" borderId="5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/>
    <xf numFmtId="4" fontId="11" fillId="0" borderId="1" xfId="0" applyNumberFormat="1" applyFont="1" applyBorder="1"/>
    <xf numFmtId="49" fontId="5" fillId="0" borderId="10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4" fontId="10" fillId="0" borderId="0" xfId="0" applyNumberFormat="1" applyFont="1"/>
    <xf numFmtId="0" fontId="12" fillId="0" borderId="0" xfId="0" applyFont="1" applyAlignment="1"/>
    <xf numFmtId="4" fontId="5" fillId="0" borderId="12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4" fontId="6" fillId="0" borderId="22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0" fontId="0" fillId="0" borderId="0" xfId="0" applyBorder="1"/>
    <xf numFmtId="49" fontId="2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56"/>
  <sheetViews>
    <sheetView showGridLines="0" tabSelected="1" workbookViewId="0">
      <selection activeCell="G3" sqref="F3:I5"/>
    </sheetView>
  </sheetViews>
  <sheetFormatPr defaultRowHeight="12.75" customHeight="1"/>
  <cols>
    <col min="1" max="1" width="4.140625" customWidth="1"/>
    <col min="2" max="2" width="4.28515625" customWidth="1"/>
    <col min="3" max="3" width="7" customWidth="1"/>
    <col min="4" max="4" width="29.5703125" customWidth="1"/>
    <col min="5" max="5" width="11.7109375" customWidth="1"/>
    <col min="6" max="6" width="11.42578125" customWidth="1"/>
    <col min="7" max="7" width="11.7109375" customWidth="1"/>
    <col min="8" max="8" width="6.28515625" customWidth="1"/>
    <col min="9" max="9" width="5.85546875" customWidth="1"/>
  </cols>
  <sheetData>
    <row r="1" spans="1:12">
      <c r="A1" s="54"/>
      <c r="B1" s="54"/>
      <c r="C1" s="54"/>
      <c r="D1" s="54"/>
      <c r="E1" s="1"/>
    </row>
    <row r="2" spans="1:12">
      <c r="A2" s="4"/>
      <c r="B2" s="3"/>
      <c r="C2" s="3"/>
      <c r="D2" s="3"/>
      <c r="E2" s="1"/>
    </row>
    <row r="3" spans="1:12">
      <c r="A3" s="4"/>
      <c r="B3" s="3"/>
      <c r="C3" s="3"/>
      <c r="D3" s="3"/>
      <c r="E3" s="1"/>
      <c r="F3" s="37"/>
      <c r="G3" s="37"/>
      <c r="H3" s="37"/>
      <c r="I3" s="37"/>
    </row>
    <row r="4" spans="1:12" ht="14.25">
      <c r="A4" s="5"/>
      <c r="B4" s="2"/>
      <c r="C4" s="2"/>
      <c r="D4" s="2"/>
      <c r="E4" s="2"/>
      <c r="F4" s="57"/>
      <c r="G4" s="57"/>
      <c r="H4" s="57"/>
      <c r="I4" s="57"/>
    </row>
    <row r="5" spans="1:12" ht="14.25">
      <c r="A5" s="5"/>
      <c r="B5" s="2"/>
      <c r="C5" s="2"/>
      <c r="D5" s="2"/>
      <c r="E5" s="2"/>
      <c r="F5" s="57"/>
      <c r="G5" s="57"/>
      <c r="H5" s="57"/>
      <c r="I5" s="57"/>
    </row>
    <row r="6" spans="1:12" ht="14.25">
      <c r="A6" s="5"/>
      <c r="B6" s="2"/>
      <c r="C6" s="2"/>
      <c r="D6" s="2"/>
      <c r="E6" s="2"/>
    </row>
    <row r="7" spans="1:12">
      <c r="A7" s="3"/>
      <c r="B7" s="3"/>
      <c r="C7" s="3"/>
      <c r="D7" s="3"/>
      <c r="E7" s="1"/>
    </row>
    <row r="8" spans="1:12" ht="28.5" customHeight="1">
      <c r="A8" s="52" t="s">
        <v>265</v>
      </c>
      <c r="B8" s="52"/>
      <c r="C8" s="52"/>
      <c r="D8" s="52"/>
      <c r="E8" s="52"/>
      <c r="F8" s="52"/>
      <c r="G8" s="52"/>
      <c r="H8" s="52"/>
      <c r="I8" s="52"/>
    </row>
    <row r="9" spans="1:12">
      <c r="A9" s="55"/>
      <c r="B9" s="56"/>
      <c r="C9" s="56"/>
      <c r="D9" s="56"/>
    </row>
    <row r="10" spans="1:12">
      <c r="A10" s="55"/>
      <c r="B10" s="56"/>
      <c r="C10" s="56"/>
      <c r="D10" s="56"/>
      <c r="I10" s="15" t="s">
        <v>0</v>
      </c>
    </row>
    <row r="11" spans="1:12" ht="12.75" customHeight="1">
      <c r="A11" s="51" t="s">
        <v>1</v>
      </c>
      <c r="B11" s="51" t="s">
        <v>2</v>
      </c>
      <c r="C11" s="51" t="s">
        <v>3</v>
      </c>
      <c r="D11" s="51" t="s">
        <v>4</v>
      </c>
      <c r="E11" s="51" t="s">
        <v>259</v>
      </c>
      <c r="F11" s="51" t="s">
        <v>260</v>
      </c>
      <c r="G11" s="51" t="s">
        <v>261</v>
      </c>
      <c r="H11" s="53" t="s">
        <v>264</v>
      </c>
      <c r="I11" s="53"/>
    </row>
    <row r="12" spans="1:12" ht="42" customHeight="1">
      <c r="A12" s="51"/>
      <c r="B12" s="51"/>
      <c r="C12" s="51"/>
      <c r="D12" s="51"/>
      <c r="E12" s="51"/>
      <c r="F12" s="51"/>
      <c r="G12" s="51"/>
      <c r="H12" s="14" t="s">
        <v>262</v>
      </c>
      <c r="I12" s="14" t="s">
        <v>263</v>
      </c>
    </row>
    <row r="13" spans="1:12">
      <c r="A13" s="27" t="s">
        <v>5</v>
      </c>
      <c r="B13" s="28"/>
      <c r="C13" s="28"/>
      <c r="D13" s="28"/>
      <c r="E13" s="29">
        <f>SUM(E14:E36)</f>
        <v>35471243.759999998</v>
      </c>
      <c r="F13" s="29">
        <f>SUM(F14:F36)</f>
        <v>21805236.660000004</v>
      </c>
      <c r="G13" s="23">
        <f>G14+G15+G16+G17+G18+G19+G20+G21+G22+G23+G24+G25+G26+G27+G28+G29+G30+G31+G32+G33+G34+G35+G36</f>
        <v>21421127.280000001</v>
      </c>
      <c r="H13" s="23">
        <f>G13*100/E13</f>
        <v>60.390121713623273</v>
      </c>
      <c r="I13" s="23">
        <f>G13*100/F13</f>
        <v>98.238453514679705</v>
      </c>
      <c r="K13" s="50"/>
    </row>
    <row r="14" spans="1:12">
      <c r="A14" s="25" t="s">
        <v>5</v>
      </c>
      <c r="B14" s="11" t="s">
        <v>6</v>
      </c>
      <c r="C14" s="12" t="s">
        <v>7</v>
      </c>
      <c r="D14" s="11" t="s">
        <v>8</v>
      </c>
      <c r="E14" s="13">
        <v>875340</v>
      </c>
      <c r="F14" s="13">
        <v>778600</v>
      </c>
      <c r="G14" s="41">
        <v>773864.9</v>
      </c>
      <c r="H14" s="41">
        <f>G14*100/E14</f>
        <v>88.407350286745725</v>
      </c>
      <c r="I14" s="38">
        <f>G14*100/F14</f>
        <v>99.39184433598767</v>
      </c>
    </row>
    <row r="15" spans="1:12" ht="33.75">
      <c r="A15" s="26" t="s">
        <v>5</v>
      </c>
      <c r="B15" s="6" t="s">
        <v>9</v>
      </c>
      <c r="C15" s="8" t="s">
        <v>10</v>
      </c>
      <c r="D15" s="6" t="s">
        <v>11</v>
      </c>
      <c r="E15" s="9">
        <v>579590</v>
      </c>
      <c r="F15" s="9">
        <v>403193</v>
      </c>
      <c r="G15" s="13">
        <v>390101.28</v>
      </c>
      <c r="H15" s="9">
        <f t="shared" ref="H15:H78" si="0">G15*100/E15</f>
        <v>67.306420055556515</v>
      </c>
      <c r="I15" s="44">
        <f t="shared" ref="I15:I78" si="1">G15*100/F15</f>
        <v>96.752989263206459</v>
      </c>
    </row>
    <row r="16" spans="1:12" ht="45">
      <c r="A16" s="26" t="s">
        <v>5</v>
      </c>
      <c r="B16" s="6" t="s">
        <v>12</v>
      </c>
      <c r="C16" s="8" t="s">
        <v>13</v>
      </c>
      <c r="D16" s="6" t="s">
        <v>14</v>
      </c>
      <c r="E16" s="9">
        <v>1247</v>
      </c>
      <c r="F16" s="9">
        <v>457.19</v>
      </c>
      <c r="G16" s="13">
        <v>457.19</v>
      </c>
      <c r="H16" s="9">
        <f t="shared" si="0"/>
        <v>36.663191659983958</v>
      </c>
      <c r="I16" s="44">
        <f t="shared" si="1"/>
        <v>100</v>
      </c>
      <c r="L16" s="50"/>
    </row>
    <row r="17" spans="1:9" ht="33.75">
      <c r="A17" s="26" t="s">
        <v>5</v>
      </c>
      <c r="B17" s="6" t="s">
        <v>12</v>
      </c>
      <c r="C17" s="8" t="s">
        <v>15</v>
      </c>
      <c r="D17" s="6" t="s">
        <v>16</v>
      </c>
      <c r="E17" s="9">
        <v>17700</v>
      </c>
      <c r="F17" s="9">
        <v>8000</v>
      </c>
      <c r="G17" s="13">
        <v>8000</v>
      </c>
      <c r="H17" s="9">
        <f t="shared" si="0"/>
        <v>45.197740112994353</v>
      </c>
      <c r="I17" s="44">
        <f t="shared" si="1"/>
        <v>100</v>
      </c>
    </row>
    <row r="18" spans="1:9" ht="33.75">
      <c r="A18" s="26" t="s">
        <v>5</v>
      </c>
      <c r="B18" s="6" t="s">
        <v>12</v>
      </c>
      <c r="C18" s="8" t="s">
        <v>17</v>
      </c>
      <c r="D18" s="6" t="s">
        <v>16</v>
      </c>
      <c r="E18" s="9">
        <v>14400</v>
      </c>
      <c r="F18" s="9">
        <v>5400</v>
      </c>
      <c r="G18" s="13">
        <v>5400</v>
      </c>
      <c r="H18" s="9">
        <f t="shared" si="0"/>
        <v>37.5</v>
      </c>
      <c r="I18" s="44">
        <f t="shared" si="1"/>
        <v>100</v>
      </c>
    </row>
    <row r="19" spans="1:9" ht="78.75">
      <c r="A19" s="26" t="s">
        <v>5</v>
      </c>
      <c r="B19" s="6" t="s">
        <v>12</v>
      </c>
      <c r="C19" s="8" t="s">
        <v>18</v>
      </c>
      <c r="D19" s="6" t="s">
        <v>19</v>
      </c>
      <c r="E19" s="9">
        <v>1800</v>
      </c>
      <c r="F19" s="9">
        <v>950</v>
      </c>
      <c r="G19" s="13">
        <v>950</v>
      </c>
      <c r="H19" s="9">
        <f t="shared" si="0"/>
        <v>52.777777777777779</v>
      </c>
      <c r="I19" s="44">
        <f t="shared" si="1"/>
        <v>100</v>
      </c>
    </row>
    <row r="20" spans="1:9" ht="78.75">
      <c r="A20" s="26" t="s">
        <v>5</v>
      </c>
      <c r="B20" s="6" t="s">
        <v>12</v>
      </c>
      <c r="C20" s="8" t="s">
        <v>20</v>
      </c>
      <c r="D20" s="6" t="s">
        <v>21</v>
      </c>
      <c r="E20" s="9">
        <v>81719</v>
      </c>
      <c r="F20" s="9">
        <v>42438.990000000005</v>
      </c>
      <c r="G20" s="13">
        <v>38512.99</v>
      </c>
      <c r="H20" s="9">
        <f t="shared" si="0"/>
        <v>47.128562513001874</v>
      </c>
      <c r="I20" s="44">
        <f t="shared" si="1"/>
        <v>90.749072963329226</v>
      </c>
    </row>
    <row r="21" spans="1:9" ht="67.5">
      <c r="A21" s="26" t="s">
        <v>5</v>
      </c>
      <c r="B21" s="6" t="s">
        <v>12</v>
      </c>
      <c r="C21" s="8" t="s">
        <v>22</v>
      </c>
      <c r="D21" s="6" t="s">
        <v>23</v>
      </c>
      <c r="E21" s="9">
        <v>100000</v>
      </c>
      <c r="F21" s="9">
        <v>53600</v>
      </c>
      <c r="G21" s="13">
        <v>53600</v>
      </c>
      <c r="H21" s="9">
        <f t="shared" si="0"/>
        <v>53.6</v>
      </c>
      <c r="I21" s="44">
        <f t="shared" si="1"/>
        <v>100</v>
      </c>
    </row>
    <row r="22" spans="1:9" ht="22.5">
      <c r="A22" s="26" t="s">
        <v>5</v>
      </c>
      <c r="B22" s="6" t="s">
        <v>12</v>
      </c>
      <c r="C22" s="8" t="s">
        <v>24</v>
      </c>
      <c r="D22" s="6" t="s">
        <v>25</v>
      </c>
      <c r="E22" s="9">
        <v>875340</v>
      </c>
      <c r="F22" s="9">
        <v>687000</v>
      </c>
      <c r="G22" s="13">
        <v>664026.11</v>
      </c>
      <c r="H22" s="9">
        <f t="shared" si="0"/>
        <v>75.85922155962254</v>
      </c>
      <c r="I22" s="44">
        <f t="shared" si="1"/>
        <v>96.65591120815138</v>
      </c>
    </row>
    <row r="23" spans="1:9" ht="33.75">
      <c r="A23" s="26" t="s">
        <v>5</v>
      </c>
      <c r="B23" s="6" t="s">
        <v>12</v>
      </c>
      <c r="C23" s="8" t="s">
        <v>26</v>
      </c>
      <c r="D23" s="6" t="s">
        <v>27</v>
      </c>
      <c r="E23" s="9">
        <v>25049100</v>
      </c>
      <c r="F23" s="9">
        <v>16246989.940000001</v>
      </c>
      <c r="G23" s="13">
        <v>16126512.539999999</v>
      </c>
      <c r="H23" s="9">
        <f t="shared" si="0"/>
        <v>64.379608608692521</v>
      </c>
      <c r="I23" s="44">
        <f t="shared" si="1"/>
        <v>99.258463257225344</v>
      </c>
    </row>
    <row r="24" spans="1:9" ht="33.75">
      <c r="A24" s="26" t="s">
        <v>5</v>
      </c>
      <c r="B24" s="6" t="s">
        <v>12</v>
      </c>
      <c r="C24" s="8" t="s">
        <v>28</v>
      </c>
      <c r="D24" s="6" t="s">
        <v>29</v>
      </c>
      <c r="E24" s="9">
        <v>896000</v>
      </c>
      <c r="F24" s="9">
        <v>550665.16</v>
      </c>
      <c r="G24" s="13">
        <v>521161.94</v>
      </c>
      <c r="H24" s="9">
        <f t="shared" si="0"/>
        <v>58.165395089285717</v>
      </c>
      <c r="I24" s="44">
        <f t="shared" si="1"/>
        <v>94.642257737896472</v>
      </c>
    </row>
    <row r="25" spans="1:9" ht="33.75">
      <c r="A25" s="26" t="s">
        <v>5</v>
      </c>
      <c r="B25" s="6" t="s">
        <v>12</v>
      </c>
      <c r="C25" s="8" t="s">
        <v>30</v>
      </c>
      <c r="D25" s="6" t="s">
        <v>31</v>
      </c>
      <c r="E25" s="9">
        <v>781844</v>
      </c>
      <c r="F25" s="9">
        <v>0</v>
      </c>
      <c r="G25" s="13">
        <v>0</v>
      </c>
      <c r="H25" s="9">
        <f t="shared" si="0"/>
        <v>0</v>
      </c>
      <c r="I25" s="44">
        <v>0</v>
      </c>
    </row>
    <row r="26" spans="1:9" ht="56.25">
      <c r="A26" s="26" t="s">
        <v>5</v>
      </c>
      <c r="B26" s="6" t="s">
        <v>12</v>
      </c>
      <c r="C26" s="8" t="s">
        <v>32</v>
      </c>
      <c r="D26" s="6" t="s">
        <v>33</v>
      </c>
      <c r="E26" s="9">
        <v>15300</v>
      </c>
      <c r="F26" s="9">
        <v>0</v>
      </c>
      <c r="G26" s="13">
        <v>0</v>
      </c>
      <c r="H26" s="9">
        <f t="shared" si="0"/>
        <v>0</v>
      </c>
      <c r="I26" s="44">
        <v>0</v>
      </c>
    </row>
    <row r="27" spans="1:9" ht="33.75">
      <c r="A27" s="26" t="s">
        <v>5</v>
      </c>
      <c r="B27" s="6" t="s">
        <v>12</v>
      </c>
      <c r="C27" s="8" t="s">
        <v>34</v>
      </c>
      <c r="D27" s="6" t="s">
        <v>35</v>
      </c>
      <c r="E27" s="9">
        <v>8900</v>
      </c>
      <c r="F27" s="9">
        <v>0</v>
      </c>
      <c r="G27" s="13">
        <v>0</v>
      </c>
      <c r="H27" s="9">
        <f t="shared" si="0"/>
        <v>0</v>
      </c>
      <c r="I27" s="44">
        <v>0</v>
      </c>
    </row>
    <row r="28" spans="1:9" ht="22.5">
      <c r="A28" s="26" t="s">
        <v>5</v>
      </c>
      <c r="B28" s="6" t="s">
        <v>36</v>
      </c>
      <c r="C28" s="8" t="s">
        <v>37</v>
      </c>
      <c r="D28" s="6" t="s">
        <v>38</v>
      </c>
      <c r="E28" s="9">
        <v>740880</v>
      </c>
      <c r="F28" s="9">
        <v>622220</v>
      </c>
      <c r="G28" s="13">
        <v>543589.34</v>
      </c>
      <c r="H28" s="9">
        <f t="shared" si="0"/>
        <v>73.370767195767201</v>
      </c>
      <c r="I28" s="44">
        <f t="shared" si="1"/>
        <v>87.362884510301825</v>
      </c>
    </row>
    <row r="29" spans="1:9" ht="33.75">
      <c r="A29" s="26" t="s">
        <v>5</v>
      </c>
      <c r="B29" s="6" t="s">
        <v>36</v>
      </c>
      <c r="C29" s="8" t="s">
        <v>39</v>
      </c>
      <c r="D29" s="6" t="s">
        <v>40</v>
      </c>
      <c r="E29" s="9">
        <v>865860</v>
      </c>
      <c r="F29" s="9">
        <v>602615</v>
      </c>
      <c r="G29" s="13">
        <v>509901.27</v>
      </c>
      <c r="H29" s="9">
        <f t="shared" si="0"/>
        <v>58.8895745270598</v>
      </c>
      <c r="I29" s="44">
        <f t="shared" si="1"/>
        <v>84.614765646391149</v>
      </c>
    </row>
    <row r="30" spans="1:9">
      <c r="A30" s="26" t="s">
        <v>5</v>
      </c>
      <c r="B30" s="6" t="s">
        <v>41</v>
      </c>
      <c r="C30" s="8" t="s">
        <v>42</v>
      </c>
      <c r="D30" s="6" t="s">
        <v>43</v>
      </c>
      <c r="E30" s="9">
        <v>1123432</v>
      </c>
      <c r="F30" s="9">
        <v>0</v>
      </c>
      <c r="G30" s="13">
        <v>0</v>
      </c>
      <c r="H30" s="9">
        <f t="shared" si="0"/>
        <v>0</v>
      </c>
      <c r="I30" s="44">
        <v>0</v>
      </c>
    </row>
    <row r="31" spans="1:9" ht="90">
      <c r="A31" s="26" t="s">
        <v>5</v>
      </c>
      <c r="B31" s="6" t="s">
        <v>44</v>
      </c>
      <c r="C31" s="8" t="s">
        <v>45</v>
      </c>
      <c r="D31" s="6" t="s">
        <v>46</v>
      </c>
      <c r="E31" s="9">
        <v>54000</v>
      </c>
      <c r="F31" s="9">
        <v>54000</v>
      </c>
      <c r="G31" s="13">
        <v>54000</v>
      </c>
      <c r="H31" s="9">
        <f t="shared" si="0"/>
        <v>100</v>
      </c>
      <c r="I31" s="44">
        <f t="shared" si="1"/>
        <v>100</v>
      </c>
    </row>
    <row r="32" spans="1:9" ht="22.5">
      <c r="A32" s="26" t="s">
        <v>5</v>
      </c>
      <c r="B32" s="6" t="s">
        <v>44</v>
      </c>
      <c r="C32" s="8" t="s">
        <v>47</v>
      </c>
      <c r="D32" s="6" t="s">
        <v>48</v>
      </c>
      <c r="E32" s="9">
        <v>1076753.8899999999</v>
      </c>
      <c r="F32" s="9">
        <v>195322.63</v>
      </c>
      <c r="G32" s="13">
        <v>195254.76</v>
      </c>
      <c r="H32" s="20">
        <f t="shared" si="0"/>
        <v>18.133647977812277</v>
      </c>
      <c r="I32" s="46">
        <f t="shared" si="1"/>
        <v>99.965252362207082</v>
      </c>
    </row>
    <row r="33" spans="1:9" ht="22.5">
      <c r="A33" s="26" t="s">
        <v>5</v>
      </c>
      <c r="B33" s="6" t="s">
        <v>44</v>
      </c>
      <c r="C33" s="8" t="s">
        <v>49</v>
      </c>
      <c r="D33" s="6" t="s">
        <v>50</v>
      </c>
      <c r="E33" s="9">
        <v>1328056</v>
      </c>
      <c r="F33" s="9">
        <v>1033682.96</v>
      </c>
      <c r="G33" s="13">
        <v>1023632.85</v>
      </c>
      <c r="H33" s="9">
        <f t="shared" si="0"/>
        <v>77.077536640021208</v>
      </c>
      <c r="I33" s="46">
        <f t="shared" si="1"/>
        <v>99.027737673067577</v>
      </c>
    </row>
    <row r="34" spans="1:9" ht="45">
      <c r="A34" s="26" t="s">
        <v>5</v>
      </c>
      <c r="B34" s="6" t="s">
        <v>44</v>
      </c>
      <c r="C34" s="8" t="s">
        <v>51</v>
      </c>
      <c r="D34" s="6" t="s">
        <v>52</v>
      </c>
      <c r="E34" s="9">
        <v>200000</v>
      </c>
      <c r="F34" s="9">
        <v>0</v>
      </c>
      <c r="G34" s="13">
        <v>0</v>
      </c>
      <c r="H34" s="9">
        <f t="shared" si="0"/>
        <v>0</v>
      </c>
      <c r="I34" s="44">
        <v>0</v>
      </c>
    </row>
    <row r="35" spans="1:9" ht="22.5">
      <c r="A35" s="26" t="s">
        <v>5</v>
      </c>
      <c r="B35" s="6" t="s">
        <v>44</v>
      </c>
      <c r="C35" s="8" t="s">
        <v>53</v>
      </c>
      <c r="D35" s="6" t="s">
        <v>54</v>
      </c>
      <c r="E35" s="9">
        <v>629900</v>
      </c>
      <c r="F35" s="9">
        <v>435619.92000000004</v>
      </c>
      <c r="G35" s="13">
        <v>427680.24</v>
      </c>
      <c r="H35" s="9">
        <f t="shared" si="0"/>
        <v>67.896529607874271</v>
      </c>
      <c r="I35" s="44">
        <f t="shared" si="1"/>
        <v>98.177383623779178</v>
      </c>
    </row>
    <row r="36" spans="1:9">
      <c r="A36" s="30" t="s">
        <v>5</v>
      </c>
      <c r="B36" s="18" t="s">
        <v>44</v>
      </c>
      <c r="C36" s="17" t="s">
        <v>55</v>
      </c>
      <c r="D36" s="18" t="s">
        <v>56</v>
      </c>
      <c r="E36" s="19">
        <v>154081.87</v>
      </c>
      <c r="F36" s="19">
        <v>84481.87</v>
      </c>
      <c r="G36" s="20">
        <v>84481.87</v>
      </c>
      <c r="H36" s="42">
        <f t="shared" si="0"/>
        <v>54.829208653815016</v>
      </c>
      <c r="I36" s="39">
        <f t="shared" si="1"/>
        <v>100</v>
      </c>
    </row>
    <row r="37" spans="1:9">
      <c r="A37" s="27" t="s">
        <v>6</v>
      </c>
      <c r="B37" s="27"/>
      <c r="C37" s="31"/>
      <c r="D37" s="27"/>
      <c r="E37" s="23">
        <f>E38</f>
        <v>309200</v>
      </c>
      <c r="F37" s="23">
        <f>F38</f>
        <v>201815.66</v>
      </c>
      <c r="G37" s="48">
        <f>G38</f>
        <v>191927.81</v>
      </c>
      <c r="H37" s="23">
        <f t="shared" si="0"/>
        <v>62.072383570504527</v>
      </c>
      <c r="I37" s="49">
        <f t="shared" si="1"/>
        <v>95.100553643854994</v>
      </c>
    </row>
    <row r="38" spans="1:9" ht="45">
      <c r="A38" s="32" t="s">
        <v>6</v>
      </c>
      <c r="B38" s="33" t="s">
        <v>9</v>
      </c>
      <c r="C38" s="34" t="s">
        <v>57</v>
      </c>
      <c r="D38" s="33" t="s">
        <v>58</v>
      </c>
      <c r="E38" s="20">
        <v>309200</v>
      </c>
      <c r="F38" s="20">
        <v>201815.66</v>
      </c>
      <c r="G38" s="20">
        <v>191927.81</v>
      </c>
      <c r="H38" s="43">
        <f t="shared" si="0"/>
        <v>62.072383570504527</v>
      </c>
      <c r="I38" s="40">
        <f t="shared" si="1"/>
        <v>95.100553643854994</v>
      </c>
    </row>
    <row r="39" spans="1:9">
      <c r="A39" s="27" t="s">
        <v>9</v>
      </c>
      <c r="B39" s="27"/>
      <c r="C39" s="31"/>
      <c r="D39" s="27"/>
      <c r="E39" s="23">
        <f>SUM(E40:E46)</f>
        <v>1030500</v>
      </c>
      <c r="F39" s="23">
        <f>SUM(F40:F46)</f>
        <v>446800</v>
      </c>
      <c r="G39" s="23">
        <f>G40+G41+G42+G43+G44+G45+G46</f>
        <v>446800</v>
      </c>
      <c r="H39" s="23">
        <f t="shared" si="0"/>
        <v>43.357593401261525</v>
      </c>
      <c r="I39" s="49">
        <f t="shared" si="1"/>
        <v>100</v>
      </c>
    </row>
    <row r="40" spans="1:9" ht="45">
      <c r="A40" s="25" t="s">
        <v>9</v>
      </c>
      <c r="B40" s="11" t="s">
        <v>59</v>
      </c>
      <c r="C40" s="12" t="s">
        <v>60</v>
      </c>
      <c r="D40" s="11" t="s">
        <v>61</v>
      </c>
      <c r="E40" s="13">
        <v>20000</v>
      </c>
      <c r="F40" s="13">
        <v>0</v>
      </c>
      <c r="G40" s="13">
        <v>0</v>
      </c>
      <c r="H40" s="41">
        <f t="shared" si="0"/>
        <v>0</v>
      </c>
      <c r="I40" s="38">
        <v>0</v>
      </c>
    </row>
    <row r="41" spans="1:9" ht="33.75">
      <c r="A41" s="26" t="s">
        <v>9</v>
      </c>
      <c r="B41" s="6" t="s">
        <v>62</v>
      </c>
      <c r="C41" s="8" t="s">
        <v>63</v>
      </c>
      <c r="D41" s="6" t="s">
        <v>64</v>
      </c>
      <c r="E41" s="9">
        <v>28999</v>
      </c>
      <c r="F41" s="9">
        <v>0</v>
      </c>
      <c r="G41" s="13">
        <v>0</v>
      </c>
      <c r="H41" s="9">
        <f t="shared" si="0"/>
        <v>0</v>
      </c>
      <c r="I41" s="44">
        <v>0</v>
      </c>
    </row>
    <row r="42" spans="1:9" ht="22.5">
      <c r="A42" s="26" t="s">
        <v>9</v>
      </c>
      <c r="B42" s="6" t="s">
        <v>62</v>
      </c>
      <c r="C42" s="8" t="s">
        <v>65</v>
      </c>
      <c r="D42" s="6" t="s">
        <v>66</v>
      </c>
      <c r="E42" s="9">
        <v>10000</v>
      </c>
      <c r="F42" s="9">
        <v>9500</v>
      </c>
      <c r="G42" s="13">
        <v>9500</v>
      </c>
      <c r="H42" s="9">
        <f t="shared" si="0"/>
        <v>95</v>
      </c>
      <c r="I42" s="44">
        <f t="shared" si="1"/>
        <v>100</v>
      </c>
    </row>
    <row r="43" spans="1:9" ht="45">
      <c r="A43" s="26" t="s">
        <v>9</v>
      </c>
      <c r="B43" s="6" t="s">
        <v>62</v>
      </c>
      <c r="C43" s="8" t="s">
        <v>67</v>
      </c>
      <c r="D43" s="6" t="s">
        <v>68</v>
      </c>
      <c r="E43" s="9">
        <v>360000</v>
      </c>
      <c r="F43" s="9">
        <v>0</v>
      </c>
      <c r="G43" s="13">
        <v>0</v>
      </c>
      <c r="H43" s="9">
        <f t="shared" si="0"/>
        <v>0</v>
      </c>
      <c r="I43" s="44">
        <v>0</v>
      </c>
    </row>
    <row r="44" spans="1:9" ht="22.5">
      <c r="A44" s="26" t="s">
        <v>9</v>
      </c>
      <c r="B44" s="6" t="s">
        <v>69</v>
      </c>
      <c r="C44" s="8" t="s">
        <v>70</v>
      </c>
      <c r="D44" s="6" t="s">
        <v>71</v>
      </c>
      <c r="E44" s="9">
        <v>506501</v>
      </c>
      <c r="F44" s="9">
        <v>405000</v>
      </c>
      <c r="G44" s="13">
        <v>405000</v>
      </c>
      <c r="H44" s="9">
        <f t="shared" si="0"/>
        <v>79.960355458330781</v>
      </c>
      <c r="I44" s="44">
        <f t="shared" si="1"/>
        <v>100</v>
      </c>
    </row>
    <row r="45" spans="1:9" ht="33.75">
      <c r="A45" s="26" t="s">
        <v>9</v>
      </c>
      <c r="B45" s="6" t="s">
        <v>69</v>
      </c>
      <c r="C45" s="8" t="s">
        <v>72</v>
      </c>
      <c r="D45" s="6" t="s">
        <v>73</v>
      </c>
      <c r="E45" s="9">
        <v>72000</v>
      </c>
      <c r="F45" s="9">
        <v>32300</v>
      </c>
      <c r="G45" s="13">
        <v>32300</v>
      </c>
      <c r="H45" s="9">
        <f t="shared" si="0"/>
        <v>44.861111111111114</v>
      </c>
      <c r="I45" s="44">
        <f t="shared" si="1"/>
        <v>100</v>
      </c>
    </row>
    <row r="46" spans="1:9" ht="67.5">
      <c r="A46" s="30" t="s">
        <v>9</v>
      </c>
      <c r="B46" s="18" t="s">
        <v>69</v>
      </c>
      <c r="C46" s="17" t="s">
        <v>74</v>
      </c>
      <c r="D46" s="18" t="s">
        <v>75</v>
      </c>
      <c r="E46" s="19">
        <v>33000</v>
      </c>
      <c r="F46" s="19">
        <v>0</v>
      </c>
      <c r="G46" s="20">
        <v>0</v>
      </c>
      <c r="H46" s="42">
        <f t="shared" si="0"/>
        <v>0</v>
      </c>
      <c r="I46" s="39">
        <v>0</v>
      </c>
    </row>
    <row r="47" spans="1:9">
      <c r="A47" s="27" t="s">
        <v>12</v>
      </c>
      <c r="B47" s="27"/>
      <c r="C47" s="31"/>
      <c r="D47" s="27"/>
      <c r="E47" s="23">
        <f>SUM(E48:E64)</f>
        <v>18302285.539999999</v>
      </c>
      <c r="F47" s="23">
        <f>SUM(F48:F64)</f>
        <v>15487271.599999998</v>
      </c>
      <c r="G47" s="23">
        <f>G48+G49+G50+G51+G52+G53+G54+G55+G56+G57+G58+G59+G60+G61+G62+G63+G64</f>
        <v>15487271.599999998</v>
      </c>
      <c r="H47" s="23">
        <f t="shared" si="0"/>
        <v>84.619331100218417</v>
      </c>
      <c r="I47" s="49">
        <f t="shared" si="1"/>
        <v>100</v>
      </c>
    </row>
    <row r="48" spans="1:9" ht="56.25">
      <c r="A48" s="25" t="s">
        <v>12</v>
      </c>
      <c r="B48" s="11" t="s">
        <v>36</v>
      </c>
      <c r="C48" s="12" t="s">
        <v>76</v>
      </c>
      <c r="D48" s="11" t="s">
        <v>77</v>
      </c>
      <c r="E48" s="13">
        <v>3059244.5</v>
      </c>
      <c r="F48" s="13">
        <v>3059244.5</v>
      </c>
      <c r="G48" s="13">
        <v>3059244.5</v>
      </c>
      <c r="H48" s="41">
        <f t="shared" si="0"/>
        <v>100</v>
      </c>
      <c r="I48" s="38">
        <f t="shared" si="1"/>
        <v>100</v>
      </c>
    </row>
    <row r="49" spans="1:9" ht="56.25">
      <c r="A49" s="26" t="s">
        <v>12</v>
      </c>
      <c r="B49" s="6" t="s">
        <v>36</v>
      </c>
      <c r="C49" s="8" t="s">
        <v>78</v>
      </c>
      <c r="D49" s="6" t="s">
        <v>79</v>
      </c>
      <c r="E49" s="9">
        <v>1772000</v>
      </c>
      <c r="F49" s="9">
        <v>1772000</v>
      </c>
      <c r="G49" s="13">
        <v>1772000</v>
      </c>
      <c r="H49" s="9">
        <f t="shared" si="0"/>
        <v>100</v>
      </c>
      <c r="I49" s="44">
        <f t="shared" si="1"/>
        <v>100</v>
      </c>
    </row>
    <row r="50" spans="1:9">
      <c r="A50" s="26" t="s">
        <v>12</v>
      </c>
      <c r="B50" s="6" t="s">
        <v>36</v>
      </c>
      <c r="C50" s="8" t="s">
        <v>80</v>
      </c>
      <c r="D50" s="6" t="s">
        <v>81</v>
      </c>
      <c r="E50" s="9">
        <v>210000</v>
      </c>
      <c r="F50" s="9">
        <v>66640</v>
      </c>
      <c r="G50" s="13">
        <v>66640</v>
      </c>
      <c r="H50" s="9">
        <f t="shared" si="0"/>
        <v>31.733333333333334</v>
      </c>
      <c r="I50" s="44">
        <f t="shared" si="1"/>
        <v>100</v>
      </c>
    </row>
    <row r="51" spans="1:9" ht="56.25">
      <c r="A51" s="26" t="s">
        <v>12</v>
      </c>
      <c r="B51" s="6" t="s">
        <v>36</v>
      </c>
      <c r="C51" s="8" t="s">
        <v>82</v>
      </c>
      <c r="D51" s="6" t="s">
        <v>83</v>
      </c>
      <c r="E51" s="9">
        <v>800000</v>
      </c>
      <c r="F51" s="9">
        <v>296700</v>
      </c>
      <c r="G51" s="13">
        <v>296700</v>
      </c>
      <c r="H51" s="9">
        <f t="shared" si="0"/>
        <v>37.087499999999999</v>
      </c>
      <c r="I51" s="44">
        <f t="shared" si="1"/>
        <v>100</v>
      </c>
    </row>
    <row r="52" spans="1:9" ht="67.5">
      <c r="A52" s="26" t="s">
        <v>12</v>
      </c>
      <c r="B52" s="6" t="s">
        <v>84</v>
      </c>
      <c r="C52" s="8" t="s">
        <v>85</v>
      </c>
      <c r="D52" s="6" t="s">
        <v>86</v>
      </c>
      <c r="E52" s="9">
        <v>738449.19</v>
      </c>
      <c r="F52" s="9">
        <v>738449.19</v>
      </c>
      <c r="G52" s="13">
        <v>738449.19</v>
      </c>
      <c r="H52" s="9">
        <f t="shared" si="0"/>
        <v>100.00000000000001</v>
      </c>
      <c r="I52" s="44">
        <f t="shared" si="1"/>
        <v>100.00000000000001</v>
      </c>
    </row>
    <row r="53" spans="1:9" ht="67.5">
      <c r="A53" s="26" t="s">
        <v>12</v>
      </c>
      <c r="B53" s="6" t="s">
        <v>84</v>
      </c>
      <c r="C53" s="8" t="s">
        <v>87</v>
      </c>
      <c r="D53" s="6" t="s">
        <v>88</v>
      </c>
      <c r="E53" s="9">
        <v>3502897.43</v>
      </c>
      <c r="F53" s="9">
        <v>3502897.4299999997</v>
      </c>
      <c r="G53" s="13">
        <v>3502897.43</v>
      </c>
      <c r="H53" s="9">
        <f t="shared" si="0"/>
        <v>100</v>
      </c>
      <c r="I53" s="44">
        <f t="shared" si="1"/>
        <v>100.00000000000001</v>
      </c>
    </row>
    <row r="54" spans="1:9" ht="45">
      <c r="A54" s="26" t="s">
        <v>12</v>
      </c>
      <c r="B54" s="6" t="s">
        <v>59</v>
      </c>
      <c r="C54" s="8" t="s">
        <v>89</v>
      </c>
      <c r="D54" s="6" t="s">
        <v>90</v>
      </c>
      <c r="E54" s="9">
        <v>44200</v>
      </c>
      <c r="F54" s="9">
        <v>0</v>
      </c>
      <c r="G54" s="13">
        <v>0</v>
      </c>
      <c r="H54" s="9">
        <f t="shared" si="0"/>
        <v>0</v>
      </c>
      <c r="I54" s="44">
        <v>0</v>
      </c>
    </row>
    <row r="55" spans="1:9" ht="33.75">
      <c r="A55" s="26" t="s">
        <v>12</v>
      </c>
      <c r="B55" s="6" t="s">
        <v>59</v>
      </c>
      <c r="C55" s="8" t="s">
        <v>91</v>
      </c>
      <c r="D55" s="6" t="s">
        <v>92</v>
      </c>
      <c r="E55" s="9">
        <v>1167692.31</v>
      </c>
      <c r="F55" s="9">
        <v>805707.69</v>
      </c>
      <c r="G55" s="13">
        <v>805707.69</v>
      </c>
      <c r="H55" s="9">
        <f t="shared" si="0"/>
        <v>68.999999666007909</v>
      </c>
      <c r="I55" s="44">
        <f t="shared" si="1"/>
        <v>100</v>
      </c>
    </row>
    <row r="56" spans="1:9" ht="33.75">
      <c r="A56" s="26" t="s">
        <v>12</v>
      </c>
      <c r="B56" s="6" t="s">
        <v>59</v>
      </c>
      <c r="C56" s="8" t="s">
        <v>93</v>
      </c>
      <c r="D56" s="6" t="s">
        <v>94</v>
      </c>
      <c r="E56" s="9">
        <v>5109125.88</v>
      </c>
      <c r="F56" s="9">
        <v>5084732.79</v>
      </c>
      <c r="G56" s="13">
        <v>5084732.79</v>
      </c>
      <c r="H56" s="9">
        <f t="shared" si="0"/>
        <v>99.522558445946927</v>
      </c>
      <c r="I56" s="44">
        <f t="shared" si="1"/>
        <v>100</v>
      </c>
    </row>
    <row r="57" spans="1:9" ht="33.75">
      <c r="A57" s="26" t="s">
        <v>12</v>
      </c>
      <c r="B57" s="6" t="s">
        <v>59</v>
      </c>
      <c r="C57" s="8" t="s">
        <v>95</v>
      </c>
      <c r="D57" s="6" t="s">
        <v>96</v>
      </c>
      <c r="E57" s="9">
        <v>50000</v>
      </c>
      <c r="F57" s="9">
        <v>50000</v>
      </c>
      <c r="G57" s="13">
        <v>50000</v>
      </c>
      <c r="H57" s="9">
        <f t="shared" si="0"/>
        <v>100</v>
      </c>
      <c r="I57" s="44">
        <f t="shared" si="1"/>
        <v>100</v>
      </c>
    </row>
    <row r="58" spans="1:9" ht="123.75">
      <c r="A58" s="26" t="s">
        <v>12</v>
      </c>
      <c r="B58" s="6" t="s">
        <v>97</v>
      </c>
      <c r="C58" s="8" t="s">
        <v>98</v>
      </c>
      <c r="D58" s="10" t="s">
        <v>99</v>
      </c>
      <c r="E58" s="9">
        <v>20000</v>
      </c>
      <c r="F58" s="9">
        <v>0</v>
      </c>
      <c r="G58" s="13">
        <v>0</v>
      </c>
      <c r="H58" s="9">
        <f t="shared" si="0"/>
        <v>0</v>
      </c>
      <c r="I58" s="44">
        <v>0</v>
      </c>
    </row>
    <row r="59" spans="1:9" ht="67.5">
      <c r="A59" s="26" t="s">
        <v>12</v>
      </c>
      <c r="B59" s="6" t="s">
        <v>97</v>
      </c>
      <c r="C59" s="8" t="s">
        <v>100</v>
      </c>
      <c r="D59" s="6" t="s">
        <v>101</v>
      </c>
      <c r="E59" s="9">
        <v>10000</v>
      </c>
      <c r="F59" s="9">
        <v>0</v>
      </c>
      <c r="G59" s="13">
        <v>0</v>
      </c>
      <c r="H59" s="9">
        <f t="shared" si="0"/>
        <v>0</v>
      </c>
      <c r="I59" s="44">
        <v>0</v>
      </c>
    </row>
    <row r="60" spans="1:9" ht="22.5">
      <c r="A60" s="26" t="s">
        <v>12</v>
      </c>
      <c r="B60" s="6" t="s">
        <v>97</v>
      </c>
      <c r="C60" s="8" t="s">
        <v>102</v>
      </c>
      <c r="D60" s="6" t="s">
        <v>103</v>
      </c>
      <c r="E60" s="9">
        <v>20000</v>
      </c>
      <c r="F60" s="9">
        <v>0</v>
      </c>
      <c r="G60" s="13">
        <v>0</v>
      </c>
      <c r="H60" s="9">
        <f t="shared" si="0"/>
        <v>0</v>
      </c>
      <c r="I60" s="44">
        <v>0</v>
      </c>
    </row>
    <row r="61" spans="1:9" ht="22.5">
      <c r="A61" s="26" t="s">
        <v>12</v>
      </c>
      <c r="B61" s="6" t="s">
        <v>97</v>
      </c>
      <c r="C61" s="8" t="s">
        <v>104</v>
      </c>
      <c r="D61" s="6" t="s">
        <v>105</v>
      </c>
      <c r="E61" s="9">
        <v>100000</v>
      </c>
      <c r="F61" s="9">
        <v>31000</v>
      </c>
      <c r="G61" s="13">
        <v>31000</v>
      </c>
      <c r="H61" s="9">
        <f t="shared" si="0"/>
        <v>31</v>
      </c>
      <c r="I61" s="44">
        <f t="shared" si="1"/>
        <v>100</v>
      </c>
    </row>
    <row r="62" spans="1:9" ht="45">
      <c r="A62" s="26" t="s">
        <v>12</v>
      </c>
      <c r="B62" s="6" t="s">
        <v>97</v>
      </c>
      <c r="C62" s="8" t="s">
        <v>106</v>
      </c>
      <c r="D62" s="6" t="s">
        <v>107</v>
      </c>
      <c r="E62" s="9">
        <v>10000</v>
      </c>
      <c r="F62" s="9">
        <v>0</v>
      </c>
      <c r="G62" s="13">
        <v>0</v>
      </c>
      <c r="H62" s="9">
        <f t="shared" si="0"/>
        <v>0</v>
      </c>
      <c r="I62" s="44">
        <v>0</v>
      </c>
    </row>
    <row r="63" spans="1:9" ht="22.5">
      <c r="A63" s="26" t="s">
        <v>12</v>
      </c>
      <c r="B63" s="6" t="s">
        <v>97</v>
      </c>
      <c r="C63" s="8" t="s">
        <v>108</v>
      </c>
      <c r="D63" s="6" t="s">
        <v>109</v>
      </c>
      <c r="E63" s="9">
        <v>1538676.23</v>
      </c>
      <c r="F63" s="9">
        <v>0</v>
      </c>
      <c r="G63" s="13">
        <v>0</v>
      </c>
      <c r="H63" s="9">
        <f t="shared" si="0"/>
        <v>0</v>
      </c>
      <c r="I63" s="44">
        <v>0</v>
      </c>
    </row>
    <row r="64" spans="1:9" ht="22.5">
      <c r="A64" s="30" t="s">
        <v>12</v>
      </c>
      <c r="B64" s="18" t="s">
        <v>97</v>
      </c>
      <c r="C64" s="17" t="s">
        <v>110</v>
      </c>
      <c r="D64" s="18" t="s">
        <v>111</v>
      </c>
      <c r="E64" s="19">
        <v>150000</v>
      </c>
      <c r="F64" s="19">
        <v>79900</v>
      </c>
      <c r="G64" s="20">
        <v>79900</v>
      </c>
      <c r="H64" s="42">
        <f t="shared" si="0"/>
        <v>53.266666666666666</v>
      </c>
      <c r="I64" s="39">
        <f t="shared" si="1"/>
        <v>100</v>
      </c>
    </row>
    <row r="65" spans="1:9">
      <c r="A65" s="27" t="s">
        <v>112</v>
      </c>
      <c r="B65" s="27"/>
      <c r="C65" s="31"/>
      <c r="D65" s="27"/>
      <c r="E65" s="23">
        <f>SUM(E66:E79)</f>
        <v>33182407.530000001</v>
      </c>
      <c r="F65" s="23">
        <f>SUM(F66:F79)</f>
        <v>9427127.4199999999</v>
      </c>
      <c r="G65" s="23">
        <f>G66+G67+G68+G69+G70+G71+G72+G73+G74+G75+G76+G77+G78+G79</f>
        <v>9413305.8100000005</v>
      </c>
      <c r="H65" s="23">
        <f t="shared" si="0"/>
        <v>28.36836296911094</v>
      </c>
      <c r="I65" s="49">
        <f t="shared" si="1"/>
        <v>99.853384712179903</v>
      </c>
    </row>
    <row r="66" spans="1:9" ht="56.25">
      <c r="A66" s="25" t="s">
        <v>112</v>
      </c>
      <c r="B66" s="11" t="s">
        <v>5</v>
      </c>
      <c r="C66" s="12" t="s">
        <v>113</v>
      </c>
      <c r="D66" s="11" t="s">
        <v>114</v>
      </c>
      <c r="E66" s="13">
        <v>302076.94</v>
      </c>
      <c r="F66" s="13">
        <v>302076.94</v>
      </c>
      <c r="G66" s="13">
        <v>302076.94</v>
      </c>
      <c r="H66" s="41">
        <f t="shared" si="0"/>
        <v>100</v>
      </c>
      <c r="I66" s="38">
        <f t="shared" si="1"/>
        <v>100</v>
      </c>
    </row>
    <row r="67" spans="1:9">
      <c r="A67" s="26" t="s">
        <v>112</v>
      </c>
      <c r="B67" s="6" t="s">
        <v>5</v>
      </c>
      <c r="C67" s="8" t="s">
        <v>115</v>
      </c>
      <c r="D67" s="6" t="s">
        <v>116</v>
      </c>
      <c r="E67" s="9">
        <v>12692231.060000001</v>
      </c>
      <c r="F67" s="9">
        <v>1597753.6800000002</v>
      </c>
      <c r="G67" s="13">
        <v>1583932.07</v>
      </c>
      <c r="H67" s="9">
        <f t="shared" si="0"/>
        <v>12.47954014162109</v>
      </c>
      <c r="I67" s="44">
        <f t="shared" si="1"/>
        <v>99.134934866806248</v>
      </c>
    </row>
    <row r="68" spans="1:9" ht="33.75">
      <c r="A68" s="26" t="s">
        <v>112</v>
      </c>
      <c r="B68" s="6" t="s">
        <v>5</v>
      </c>
      <c r="C68" s="8" t="s">
        <v>117</v>
      </c>
      <c r="D68" s="6" t="s">
        <v>118</v>
      </c>
      <c r="E68" s="9">
        <v>7061420.3799999999</v>
      </c>
      <c r="F68" s="9">
        <v>2322744.84</v>
      </c>
      <c r="G68" s="13">
        <v>2322744.84</v>
      </c>
      <c r="H68" s="9">
        <f t="shared" si="0"/>
        <v>32.893450821575364</v>
      </c>
      <c r="I68" s="44">
        <f t="shared" si="1"/>
        <v>100</v>
      </c>
    </row>
    <row r="69" spans="1:9" ht="33.75">
      <c r="A69" s="26" t="s">
        <v>112</v>
      </c>
      <c r="B69" s="6" t="s">
        <v>5</v>
      </c>
      <c r="C69" s="8" t="s">
        <v>119</v>
      </c>
      <c r="D69" s="6" t="s">
        <v>120</v>
      </c>
      <c r="E69" s="9">
        <v>3000000</v>
      </c>
      <c r="F69" s="9">
        <v>907494.15</v>
      </c>
      <c r="G69" s="13">
        <v>907494.15</v>
      </c>
      <c r="H69" s="9">
        <f t="shared" si="0"/>
        <v>30.249804999999999</v>
      </c>
      <c r="I69" s="44">
        <f t="shared" si="1"/>
        <v>100</v>
      </c>
    </row>
    <row r="70" spans="1:9">
      <c r="A70" s="26" t="s">
        <v>112</v>
      </c>
      <c r="B70" s="6" t="s">
        <v>6</v>
      </c>
      <c r="C70" s="8" t="s">
        <v>121</v>
      </c>
      <c r="D70" s="6" t="s">
        <v>122</v>
      </c>
      <c r="E70" s="9">
        <v>227522.68</v>
      </c>
      <c r="F70" s="9">
        <v>227522.68</v>
      </c>
      <c r="G70" s="13">
        <v>227522.68</v>
      </c>
      <c r="H70" s="9">
        <f t="shared" si="0"/>
        <v>100</v>
      </c>
      <c r="I70" s="44">
        <f t="shared" si="1"/>
        <v>100</v>
      </c>
    </row>
    <row r="71" spans="1:9" ht="33.75">
      <c r="A71" s="26" t="s">
        <v>112</v>
      </c>
      <c r="B71" s="6" t="s">
        <v>9</v>
      </c>
      <c r="C71" s="8" t="s">
        <v>123</v>
      </c>
      <c r="D71" s="6" t="s">
        <v>124</v>
      </c>
      <c r="E71" s="9">
        <v>137700</v>
      </c>
      <c r="F71" s="9">
        <v>0</v>
      </c>
      <c r="G71" s="13">
        <v>0</v>
      </c>
      <c r="H71" s="9">
        <f t="shared" si="0"/>
        <v>0</v>
      </c>
      <c r="I71" s="44">
        <v>0</v>
      </c>
    </row>
    <row r="72" spans="1:9" ht="22.5">
      <c r="A72" s="26" t="s">
        <v>112</v>
      </c>
      <c r="B72" s="6" t="s">
        <v>9</v>
      </c>
      <c r="C72" s="8" t="s">
        <v>125</v>
      </c>
      <c r="D72" s="6" t="s">
        <v>126</v>
      </c>
      <c r="E72" s="9">
        <v>2945000</v>
      </c>
      <c r="F72" s="9">
        <v>2120400</v>
      </c>
      <c r="G72" s="13">
        <v>2120400</v>
      </c>
      <c r="H72" s="9">
        <f t="shared" si="0"/>
        <v>72</v>
      </c>
      <c r="I72" s="44">
        <f t="shared" si="1"/>
        <v>100</v>
      </c>
    </row>
    <row r="73" spans="1:9" ht="22.5">
      <c r="A73" s="26" t="s">
        <v>112</v>
      </c>
      <c r="B73" s="6" t="s">
        <v>9</v>
      </c>
      <c r="C73" s="8" t="s">
        <v>127</v>
      </c>
      <c r="D73" s="6" t="s">
        <v>128</v>
      </c>
      <c r="E73" s="9">
        <v>977482.03</v>
      </c>
      <c r="F73" s="9">
        <v>626636.23</v>
      </c>
      <c r="G73" s="13">
        <v>626636.23</v>
      </c>
      <c r="H73" s="9">
        <f t="shared" si="0"/>
        <v>64.107186707053842</v>
      </c>
      <c r="I73" s="44">
        <f t="shared" si="1"/>
        <v>100</v>
      </c>
    </row>
    <row r="74" spans="1:9" ht="33.75">
      <c r="A74" s="26" t="s">
        <v>112</v>
      </c>
      <c r="B74" s="6" t="s">
        <v>9</v>
      </c>
      <c r="C74" s="8" t="s">
        <v>129</v>
      </c>
      <c r="D74" s="6" t="s">
        <v>130</v>
      </c>
      <c r="E74" s="9">
        <v>3301000</v>
      </c>
      <c r="F74" s="9">
        <v>0</v>
      </c>
      <c r="G74" s="13">
        <v>0</v>
      </c>
      <c r="H74" s="9">
        <f t="shared" si="0"/>
        <v>0</v>
      </c>
      <c r="I74" s="46">
        <v>0</v>
      </c>
    </row>
    <row r="75" spans="1:9" ht="22.5">
      <c r="A75" s="26" t="s">
        <v>112</v>
      </c>
      <c r="B75" s="6" t="s">
        <v>9</v>
      </c>
      <c r="C75" s="8" t="s">
        <v>131</v>
      </c>
      <c r="D75" s="6" t="s">
        <v>132</v>
      </c>
      <c r="E75" s="9">
        <v>400000</v>
      </c>
      <c r="F75" s="9">
        <v>75768.649999999994</v>
      </c>
      <c r="G75" s="13">
        <v>75768.649999999994</v>
      </c>
      <c r="H75" s="9">
        <f t="shared" si="0"/>
        <v>18.942162499999998</v>
      </c>
      <c r="I75" s="44">
        <f t="shared" si="1"/>
        <v>100</v>
      </c>
    </row>
    <row r="76" spans="1:9" ht="22.5">
      <c r="A76" s="26" t="s">
        <v>112</v>
      </c>
      <c r="B76" s="6" t="s">
        <v>9</v>
      </c>
      <c r="C76" s="8" t="s">
        <v>133</v>
      </c>
      <c r="D76" s="6" t="s">
        <v>134</v>
      </c>
      <c r="E76" s="9">
        <v>1679674.44</v>
      </c>
      <c r="F76" s="9">
        <v>946887.65999999992</v>
      </c>
      <c r="G76" s="13">
        <v>946887.66</v>
      </c>
      <c r="H76" s="9">
        <f t="shared" si="0"/>
        <v>56.373285051596071</v>
      </c>
      <c r="I76" s="44">
        <f t="shared" si="1"/>
        <v>100.00000000000001</v>
      </c>
    </row>
    <row r="77" spans="1:9" ht="33.75">
      <c r="A77" s="26" t="s">
        <v>112</v>
      </c>
      <c r="B77" s="6" t="s">
        <v>9</v>
      </c>
      <c r="C77" s="8" t="s">
        <v>135</v>
      </c>
      <c r="D77" s="6" t="s">
        <v>136</v>
      </c>
      <c r="E77" s="9">
        <v>200000</v>
      </c>
      <c r="F77" s="9">
        <v>124158.59</v>
      </c>
      <c r="G77" s="13">
        <v>124158.59</v>
      </c>
      <c r="H77" s="9">
        <f t="shared" si="0"/>
        <v>62.079295000000002</v>
      </c>
      <c r="I77" s="44">
        <f t="shared" si="1"/>
        <v>100</v>
      </c>
    </row>
    <row r="78" spans="1:9" ht="33.75">
      <c r="A78" s="26" t="s">
        <v>112</v>
      </c>
      <c r="B78" s="6" t="s">
        <v>9</v>
      </c>
      <c r="C78" s="8" t="s">
        <v>137</v>
      </c>
      <c r="D78" s="6" t="s">
        <v>138</v>
      </c>
      <c r="E78" s="9">
        <v>248300</v>
      </c>
      <c r="F78" s="9">
        <v>175684</v>
      </c>
      <c r="G78" s="13">
        <v>175684</v>
      </c>
      <c r="H78" s="9">
        <f t="shared" si="0"/>
        <v>70.754732178815942</v>
      </c>
      <c r="I78" s="44">
        <f t="shared" si="1"/>
        <v>100</v>
      </c>
    </row>
    <row r="79" spans="1:9" ht="33.75">
      <c r="A79" s="30" t="s">
        <v>112</v>
      </c>
      <c r="B79" s="18" t="s">
        <v>9</v>
      </c>
      <c r="C79" s="17" t="s">
        <v>139</v>
      </c>
      <c r="D79" s="18" t="s">
        <v>140</v>
      </c>
      <c r="E79" s="19">
        <v>10000</v>
      </c>
      <c r="F79" s="19">
        <v>0</v>
      </c>
      <c r="G79" s="20">
        <v>0</v>
      </c>
      <c r="H79" s="42">
        <f t="shared" ref="H79:H142" si="2">G79*100/E79</f>
        <v>0</v>
      </c>
      <c r="I79" s="39">
        <v>0</v>
      </c>
    </row>
    <row r="80" spans="1:9">
      <c r="A80" s="27" t="s">
        <v>141</v>
      </c>
      <c r="B80" s="27"/>
      <c r="C80" s="31"/>
      <c r="D80" s="27"/>
      <c r="E80" s="23">
        <f>SUM(E81:E109)</f>
        <v>160235058.79999998</v>
      </c>
      <c r="F80" s="23">
        <f>SUM(F81:F109)</f>
        <v>115817888.93999998</v>
      </c>
      <c r="G80" s="23">
        <f>G81+G82+G83+G84+G85+G86+G87+G88+G89+G90+G91+G92+G93+G94+G95+G96+G97+G98+G99+G100+G101+G102+G103+G104+G105+G106+G107+G108+G109</f>
        <v>115817888.93999998</v>
      </c>
      <c r="H80" s="23">
        <f t="shared" si="2"/>
        <v>72.279992785199383</v>
      </c>
      <c r="I80" s="49">
        <f t="shared" ref="I80:I140" si="3">G80*100/F80</f>
        <v>100</v>
      </c>
    </row>
    <row r="81" spans="1:9" ht="123.75">
      <c r="A81" s="25" t="s">
        <v>141</v>
      </c>
      <c r="B81" s="11" t="s">
        <v>5</v>
      </c>
      <c r="C81" s="12" t="s">
        <v>142</v>
      </c>
      <c r="D81" s="35" t="s">
        <v>143</v>
      </c>
      <c r="E81" s="13">
        <v>3343466.97</v>
      </c>
      <c r="F81" s="13">
        <v>0</v>
      </c>
      <c r="G81" s="13">
        <v>0</v>
      </c>
      <c r="H81" s="41">
        <f t="shared" si="2"/>
        <v>0</v>
      </c>
      <c r="I81" s="38">
        <v>0</v>
      </c>
    </row>
    <row r="82" spans="1:9" ht="33.75">
      <c r="A82" s="26" t="s">
        <v>141</v>
      </c>
      <c r="B82" s="6" t="s">
        <v>5</v>
      </c>
      <c r="C82" s="8" t="s">
        <v>144</v>
      </c>
      <c r="D82" s="6" t="s">
        <v>145</v>
      </c>
      <c r="E82" s="9">
        <v>680692.5</v>
      </c>
      <c r="F82" s="9">
        <v>0</v>
      </c>
      <c r="G82" s="13">
        <v>0</v>
      </c>
      <c r="H82" s="9">
        <f t="shared" si="2"/>
        <v>0</v>
      </c>
      <c r="I82" s="44">
        <v>0</v>
      </c>
    </row>
    <row r="83" spans="1:9" ht="33.75">
      <c r="A83" s="26" t="s">
        <v>141</v>
      </c>
      <c r="B83" s="6" t="s">
        <v>5</v>
      </c>
      <c r="C83" s="8" t="s">
        <v>146</v>
      </c>
      <c r="D83" s="6" t="s">
        <v>147</v>
      </c>
      <c r="E83" s="9">
        <v>1400000</v>
      </c>
      <c r="F83" s="9">
        <v>0</v>
      </c>
      <c r="G83" s="13">
        <v>0</v>
      </c>
      <c r="H83" s="9">
        <f t="shared" si="2"/>
        <v>0</v>
      </c>
      <c r="I83" s="44">
        <v>0</v>
      </c>
    </row>
    <row r="84" spans="1:9" ht="22.5">
      <c r="A84" s="26" t="s">
        <v>141</v>
      </c>
      <c r="B84" s="6" t="s">
        <v>5</v>
      </c>
      <c r="C84" s="8" t="s">
        <v>148</v>
      </c>
      <c r="D84" s="6" t="s">
        <v>149</v>
      </c>
      <c r="E84" s="9">
        <v>226897.5</v>
      </c>
      <c r="F84" s="9">
        <v>0</v>
      </c>
      <c r="G84" s="13">
        <v>0</v>
      </c>
      <c r="H84" s="9">
        <f t="shared" si="2"/>
        <v>0</v>
      </c>
      <c r="I84" s="44">
        <v>0</v>
      </c>
    </row>
    <row r="85" spans="1:9" ht="112.5">
      <c r="A85" s="26" t="s">
        <v>141</v>
      </c>
      <c r="B85" s="6" t="s">
        <v>5</v>
      </c>
      <c r="C85" s="8" t="s">
        <v>150</v>
      </c>
      <c r="D85" s="10" t="s">
        <v>151</v>
      </c>
      <c r="E85" s="9">
        <v>1114488.99</v>
      </c>
      <c r="F85" s="9">
        <v>0</v>
      </c>
      <c r="G85" s="13">
        <v>0</v>
      </c>
      <c r="H85" s="9">
        <f t="shared" si="2"/>
        <v>0</v>
      </c>
      <c r="I85" s="44">
        <v>0</v>
      </c>
    </row>
    <row r="86" spans="1:9" ht="45">
      <c r="A86" s="26" t="s">
        <v>141</v>
      </c>
      <c r="B86" s="6" t="s">
        <v>5</v>
      </c>
      <c r="C86" s="8" t="s">
        <v>13</v>
      </c>
      <c r="D86" s="6" t="s">
        <v>14</v>
      </c>
      <c r="E86" s="9">
        <v>25582</v>
      </c>
      <c r="F86" s="9">
        <v>25044</v>
      </c>
      <c r="G86" s="13">
        <v>25044</v>
      </c>
      <c r="H86" s="9">
        <f t="shared" si="2"/>
        <v>97.896958799155655</v>
      </c>
      <c r="I86" s="44">
        <f t="shared" si="3"/>
        <v>100</v>
      </c>
    </row>
    <row r="87" spans="1:9" ht="33.75">
      <c r="A87" s="26" t="s">
        <v>141</v>
      </c>
      <c r="B87" s="6" t="s">
        <v>5</v>
      </c>
      <c r="C87" s="8" t="s">
        <v>15</v>
      </c>
      <c r="D87" s="6" t="s">
        <v>16</v>
      </c>
      <c r="E87" s="9">
        <v>1181200</v>
      </c>
      <c r="F87" s="9">
        <v>876000</v>
      </c>
      <c r="G87" s="13">
        <v>876000</v>
      </c>
      <c r="H87" s="9">
        <f t="shared" si="2"/>
        <v>74.161869285472406</v>
      </c>
      <c r="I87" s="44">
        <f t="shared" si="3"/>
        <v>100</v>
      </c>
    </row>
    <row r="88" spans="1:9" ht="78.75">
      <c r="A88" s="26" t="s">
        <v>141</v>
      </c>
      <c r="B88" s="6" t="s">
        <v>5</v>
      </c>
      <c r="C88" s="8" t="s">
        <v>152</v>
      </c>
      <c r="D88" s="6" t="s">
        <v>153</v>
      </c>
      <c r="E88" s="9">
        <v>33465682</v>
      </c>
      <c r="F88" s="9">
        <v>25099262</v>
      </c>
      <c r="G88" s="13">
        <v>25099262</v>
      </c>
      <c r="H88" s="9">
        <f t="shared" si="2"/>
        <v>75.00000149406786</v>
      </c>
      <c r="I88" s="44">
        <f t="shared" si="3"/>
        <v>100</v>
      </c>
    </row>
    <row r="89" spans="1:9" ht="56.25">
      <c r="A89" s="26" t="s">
        <v>141</v>
      </c>
      <c r="B89" s="6" t="s">
        <v>5</v>
      </c>
      <c r="C89" s="8" t="s">
        <v>154</v>
      </c>
      <c r="D89" s="6" t="s">
        <v>155</v>
      </c>
      <c r="E89" s="9">
        <v>25139705</v>
      </c>
      <c r="F89" s="9">
        <v>19372085</v>
      </c>
      <c r="G89" s="13">
        <v>19372085</v>
      </c>
      <c r="H89" s="9">
        <f t="shared" si="2"/>
        <v>77.057726015480299</v>
      </c>
      <c r="I89" s="44">
        <f t="shared" si="3"/>
        <v>100</v>
      </c>
    </row>
    <row r="90" spans="1:9" ht="67.5">
      <c r="A90" s="26" t="s">
        <v>141</v>
      </c>
      <c r="B90" s="6" t="s">
        <v>6</v>
      </c>
      <c r="C90" s="8" t="s">
        <v>156</v>
      </c>
      <c r="D90" s="6" t="s">
        <v>157</v>
      </c>
      <c r="E90" s="9">
        <v>360050</v>
      </c>
      <c r="F90" s="9">
        <v>0</v>
      </c>
      <c r="G90" s="13">
        <v>0</v>
      </c>
      <c r="H90" s="9">
        <f t="shared" si="2"/>
        <v>0</v>
      </c>
      <c r="I90" s="44">
        <v>0</v>
      </c>
    </row>
    <row r="91" spans="1:9" ht="67.5">
      <c r="A91" s="26" t="s">
        <v>141</v>
      </c>
      <c r="B91" s="6" t="s">
        <v>6</v>
      </c>
      <c r="C91" s="8" t="s">
        <v>158</v>
      </c>
      <c r="D91" s="6" t="s">
        <v>159</v>
      </c>
      <c r="E91" s="9">
        <v>119661.16</v>
      </c>
      <c r="F91" s="9">
        <v>119661.16</v>
      </c>
      <c r="G91" s="13">
        <v>119661.16</v>
      </c>
      <c r="H91" s="9">
        <f t="shared" si="2"/>
        <v>100</v>
      </c>
      <c r="I91" s="44">
        <f t="shared" si="3"/>
        <v>100</v>
      </c>
    </row>
    <row r="92" spans="1:9" ht="45">
      <c r="A92" s="26" t="s">
        <v>141</v>
      </c>
      <c r="B92" s="6" t="s">
        <v>6</v>
      </c>
      <c r="C92" s="8" t="s">
        <v>160</v>
      </c>
      <c r="D92" s="6" t="s">
        <v>161</v>
      </c>
      <c r="E92" s="9">
        <v>6009.72</v>
      </c>
      <c r="F92" s="9">
        <v>0</v>
      </c>
      <c r="G92" s="13">
        <v>0</v>
      </c>
      <c r="H92" s="9">
        <f t="shared" si="2"/>
        <v>0</v>
      </c>
      <c r="I92" s="44">
        <v>0</v>
      </c>
    </row>
    <row r="93" spans="1:9" ht="90">
      <c r="A93" s="26" t="s">
        <v>141</v>
      </c>
      <c r="B93" s="6" t="s">
        <v>6</v>
      </c>
      <c r="C93" s="8" t="s">
        <v>162</v>
      </c>
      <c r="D93" s="6" t="s">
        <v>163</v>
      </c>
      <c r="E93" s="9">
        <v>1265580.81</v>
      </c>
      <c r="F93" s="9">
        <v>0</v>
      </c>
      <c r="G93" s="13">
        <v>0</v>
      </c>
      <c r="H93" s="9">
        <f t="shared" si="2"/>
        <v>0</v>
      </c>
      <c r="I93" s="44">
        <v>0</v>
      </c>
    </row>
    <row r="94" spans="1:9" ht="33.75">
      <c r="A94" s="26" t="s">
        <v>141</v>
      </c>
      <c r="B94" s="6" t="s">
        <v>6</v>
      </c>
      <c r="C94" s="8" t="s">
        <v>146</v>
      </c>
      <c r="D94" s="6" t="s">
        <v>147</v>
      </c>
      <c r="E94" s="9">
        <v>1181119.08</v>
      </c>
      <c r="F94" s="9">
        <v>1075827.3899999999</v>
      </c>
      <c r="G94" s="13">
        <v>1075827.3899999999</v>
      </c>
      <c r="H94" s="9">
        <f t="shared" si="2"/>
        <v>91.085429760392984</v>
      </c>
      <c r="I94" s="44">
        <f t="shared" si="3"/>
        <v>100</v>
      </c>
    </row>
    <row r="95" spans="1:9" ht="33.75">
      <c r="A95" s="26" t="s">
        <v>141</v>
      </c>
      <c r="B95" s="6" t="s">
        <v>6</v>
      </c>
      <c r="C95" s="8" t="s">
        <v>164</v>
      </c>
      <c r="D95" s="6" t="s">
        <v>165</v>
      </c>
      <c r="E95" s="9">
        <v>165000</v>
      </c>
      <c r="F95" s="9">
        <v>98990</v>
      </c>
      <c r="G95" s="13">
        <v>98990</v>
      </c>
      <c r="H95" s="9">
        <f t="shared" si="2"/>
        <v>59.993939393939392</v>
      </c>
      <c r="I95" s="44">
        <f t="shared" si="3"/>
        <v>100</v>
      </c>
    </row>
    <row r="96" spans="1:9" ht="90">
      <c r="A96" s="26" t="s">
        <v>141</v>
      </c>
      <c r="B96" s="6" t="s">
        <v>6</v>
      </c>
      <c r="C96" s="8" t="s">
        <v>166</v>
      </c>
      <c r="D96" s="6" t="s">
        <v>167</v>
      </c>
      <c r="E96" s="9">
        <v>421860.27</v>
      </c>
      <c r="F96" s="9">
        <v>421860.27</v>
      </c>
      <c r="G96" s="13">
        <v>421860.27</v>
      </c>
      <c r="H96" s="9">
        <f t="shared" si="2"/>
        <v>100</v>
      </c>
      <c r="I96" s="44">
        <f t="shared" si="3"/>
        <v>100</v>
      </c>
    </row>
    <row r="97" spans="1:9" ht="90">
      <c r="A97" s="26" t="s">
        <v>141</v>
      </c>
      <c r="B97" s="6" t="s">
        <v>6</v>
      </c>
      <c r="C97" s="8" t="s">
        <v>168</v>
      </c>
      <c r="D97" s="6" t="s">
        <v>169</v>
      </c>
      <c r="E97" s="9">
        <v>30286992</v>
      </c>
      <c r="F97" s="9">
        <v>22967636</v>
      </c>
      <c r="G97" s="13">
        <v>22967636</v>
      </c>
      <c r="H97" s="9">
        <f t="shared" si="2"/>
        <v>75.833334654032328</v>
      </c>
      <c r="I97" s="44">
        <f t="shared" si="3"/>
        <v>100</v>
      </c>
    </row>
    <row r="98" spans="1:9" ht="33.75">
      <c r="A98" s="26" t="s">
        <v>141</v>
      </c>
      <c r="B98" s="6" t="s">
        <v>6</v>
      </c>
      <c r="C98" s="8" t="s">
        <v>170</v>
      </c>
      <c r="D98" s="6" t="s">
        <v>171</v>
      </c>
      <c r="E98" s="9">
        <v>1149000</v>
      </c>
      <c r="F98" s="9">
        <v>866040</v>
      </c>
      <c r="G98" s="13">
        <v>866040</v>
      </c>
      <c r="H98" s="9">
        <f t="shared" si="2"/>
        <v>75.373368146214105</v>
      </c>
      <c r="I98" s="44">
        <f t="shared" si="3"/>
        <v>100</v>
      </c>
    </row>
    <row r="99" spans="1:9" ht="33.75">
      <c r="A99" s="26" t="s">
        <v>141</v>
      </c>
      <c r="B99" s="6" t="s">
        <v>6</v>
      </c>
      <c r="C99" s="8" t="s">
        <v>17</v>
      </c>
      <c r="D99" s="6" t="s">
        <v>16</v>
      </c>
      <c r="E99" s="9">
        <v>961400</v>
      </c>
      <c r="F99" s="9">
        <v>741700</v>
      </c>
      <c r="G99" s="13">
        <v>741700</v>
      </c>
      <c r="H99" s="9">
        <f t="shared" si="2"/>
        <v>77.147909298939041</v>
      </c>
      <c r="I99" s="44">
        <f t="shared" si="3"/>
        <v>100</v>
      </c>
    </row>
    <row r="100" spans="1:9" ht="78.75">
      <c r="A100" s="26" t="s">
        <v>141</v>
      </c>
      <c r="B100" s="6" t="s">
        <v>6</v>
      </c>
      <c r="C100" s="8" t="s">
        <v>172</v>
      </c>
      <c r="D100" s="6" t="s">
        <v>173</v>
      </c>
      <c r="E100" s="9">
        <v>18684920</v>
      </c>
      <c r="F100" s="9">
        <v>14014610</v>
      </c>
      <c r="G100" s="13">
        <v>14014610</v>
      </c>
      <c r="H100" s="9">
        <f t="shared" si="2"/>
        <v>75.00492375669792</v>
      </c>
      <c r="I100" s="44">
        <f t="shared" si="3"/>
        <v>100</v>
      </c>
    </row>
    <row r="101" spans="1:9" ht="56.25">
      <c r="A101" s="26" t="s">
        <v>141</v>
      </c>
      <c r="B101" s="6" t="s">
        <v>6</v>
      </c>
      <c r="C101" s="8" t="s">
        <v>174</v>
      </c>
      <c r="D101" s="6" t="s">
        <v>175</v>
      </c>
      <c r="E101" s="9">
        <v>33614841.479999997</v>
      </c>
      <c r="F101" s="9">
        <v>25830890</v>
      </c>
      <c r="G101" s="13">
        <v>25830890</v>
      </c>
      <c r="H101" s="9">
        <f t="shared" si="2"/>
        <v>76.843706121204661</v>
      </c>
      <c r="I101" s="44">
        <f t="shared" si="3"/>
        <v>100</v>
      </c>
    </row>
    <row r="102" spans="1:9" ht="45">
      <c r="A102" s="26" t="s">
        <v>141</v>
      </c>
      <c r="B102" s="6" t="s">
        <v>6</v>
      </c>
      <c r="C102" s="8" t="s">
        <v>176</v>
      </c>
      <c r="D102" s="6" t="s">
        <v>177</v>
      </c>
      <c r="E102" s="9">
        <v>872938</v>
      </c>
      <c r="F102" s="9">
        <v>386860.08999999997</v>
      </c>
      <c r="G102" s="13">
        <v>386860.09</v>
      </c>
      <c r="H102" s="9">
        <f t="shared" si="2"/>
        <v>44.317017932545035</v>
      </c>
      <c r="I102" s="44">
        <f t="shared" si="3"/>
        <v>100.00000000000001</v>
      </c>
    </row>
    <row r="103" spans="1:9" ht="45">
      <c r="A103" s="26" t="s">
        <v>141</v>
      </c>
      <c r="B103" s="6" t="s">
        <v>6</v>
      </c>
      <c r="C103" s="8" t="s">
        <v>178</v>
      </c>
      <c r="D103" s="6" t="s">
        <v>179</v>
      </c>
      <c r="E103" s="9">
        <v>400000</v>
      </c>
      <c r="F103" s="9">
        <v>393471.64</v>
      </c>
      <c r="G103" s="13">
        <v>393471.64</v>
      </c>
      <c r="H103" s="9">
        <f t="shared" si="2"/>
        <v>98.367909999999995</v>
      </c>
      <c r="I103" s="44">
        <f t="shared" si="3"/>
        <v>100</v>
      </c>
    </row>
    <row r="104" spans="1:9" ht="33.75">
      <c r="A104" s="26" t="s">
        <v>141</v>
      </c>
      <c r="B104" s="6" t="s">
        <v>141</v>
      </c>
      <c r="C104" s="8" t="s">
        <v>180</v>
      </c>
      <c r="D104" s="6" t="s">
        <v>181</v>
      </c>
      <c r="E104" s="9">
        <v>1441071.32</v>
      </c>
      <c r="F104" s="9">
        <v>1374317.1</v>
      </c>
      <c r="G104" s="13">
        <v>1374317.1</v>
      </c>
      <c r="H104" s="9">
        <f t="shared" si="2"/>
        <v>95.367736553108273</v>
      </c>
      <c r="I104" s="44">
        <f t="shared" si="3"/>
        <v>100</v>
      </c>
    </row>
    <row r="105" spans="1:9" ht="45">
      <c r="A105" s="26" t="s">
        <v>141</v>
      </c>
      <c r="B105" s="6" t="s">
        <v>141</v>
      </c>
      <c r="C105" s="8" t="s">
        <v>182</v>
      </c>
      <c r="D105" s="6" t="s">
        <v>183</v>
      </c>
      <c r="E105" s="9">
        <v>1868000</v>
      </c>
      <c r="F105" s="9">
        <v>1817209.5999999999</v>
      </c>
      <c r="G105" s="13">
        <v>1817209.6</v>
      </c>
      <c r="H105" s="9">
        <f t="shared" si="2"/>
        <v>97.281027837259103</v>
      </c>
      <c r="I105" s="44">
        <f t="shared" si="3"/>
        <v>100.00000000000001</v>
      </c>
    </row>
    <row r="106" spans="1:9" ht="112.5">
      <c r="A106" s="26" t="s">
        <v>141</v>
      </c>
      <c r="B106" s="6" t="s">
        <v>59</v>
      </c>
      <c r="C106" s="8" t="s">
        <v>184</v>
      </c>
      <c r="D106" s="10" t="s">
        <v>185</v>
      </c>
      <c r="E106" s="9">
        <v>352600</v>
      </c>
      <c r="F106" s="9">
        <v>125364.69</v>
      </c>
      <c r="G106" s="13">
        <v>125364.69</v>
      </c>
      <c r="H106" s="20">
        <f t="shared" si="2"/>
        <v>35.554364719228587</v>
      </c>
      <c r="I106" s="45">
        <f t="shared" si="3"/>
        <v>100</v>
      </c>
    </row>
    <row r="107" spans="1:9" ht="45">
      <c r="A107" s="26" t="s">
        <v>141</v>
      </c>
      <c r="B107" s="6" t="s">
        <v>59</v>
      </c>
      <c r="C107" s="8" t="s">
        <v>186</v>
      </c>
      <c r="D107" s="6" t="s">
        <v>187</v>
      </c>
      <c r="E107" s="9">
        <v>40000</v>
      </c>
      <c r="F107" s="9">
        <v>35500</v>
      </c>
      <c r="G107" s="13">
        <v>35500</v>
      </c>
      <c r="H107" s="9">
        <f t="shared" si="2"/>
        <v>88.75</v>
      </c>
      <c r="I107" s="46">
        <f t="shared" si="3"/>
        <v>100</v>
      </c>
    </row>
    <row r="108" spans="1:9" ht="22.5">
      <c r="A108" s="26" t="s">
        <v>141</v>
      </c>
      <c r="B108" s="6" t="s">
        <v>59</v>
      </c>
      <c r="C108" s="8" t="s">
        <v>188</v>
      </c>
      <c r="D108" s="6" t="s">
        <v>189</v>
      </c>
      <c r="E108" s="9">
        <v>272100</v>
      </c>
      <c r="F108" s="9">
        <v>175560</v>
      </c>
      <c r="G108" s="13">
        <v>175560</v>
      </c>
      <c r="H108" s="9">
        <f t="shared" si="2"/>
        <v>64.52039691289967</v>
      </c>
      <c r="I108" s="44">
        <f t="shared" si="3"/>
        <v>100</v>
      </c>
    </row>
    <row r="109" spans="1:9" ht="22.5">
      <c r="A109" s="30" t="s">
        <v>141</v>
      </c>
      <c r="B109" s="18" t="s">
        <v>59</v>
      </c>
      <c r="C109" s="17" t="s">
        <v>190</v>
      </c>
      <c r="D109" s="18" t="s">
        <v>191</v>
      </c>
      <c r="E109" s="19">
        <v>194200</v>
      </c>
      <c r="F109" s="19">
        <v>0</v>
      </c>
      <c r="G109" s="20">
        <v>0</v>
      </c>
      <c r="H109" s="42">
        <f t="shared" si="2"/>
        <v>0</v>
      </c>
      <c r="I109" s="39">
        <v>0</v>
      </c>
    </row>
    <row r="110" spans="1:9">
      <c r="A110" s="27" t="s">
        <v>84</v>
      </c>
      <c r="B110" s="27"/>
      <c r="C110" s="31"/>
      <c r="D110" s="27"/>
      <c r="E110" s="23">
        <f>SUM(E111:E122)</f>
        <v>13768018.52</v>
      </c>
      <c r="F110" s="23">
        <f>SUM(F111:F122)</f>
        <v>9814870.5199999996</v>
      </c>
      <c r="G110" s="23">
        <f>G111+G112+G113+G114+G115+G116+G117+G118+G119+G120+G121+G122</f>
        <v>9814870.5199999996</v>
      </c>
      <c r="H110" s="23">
        <f t="shared" si="2"/>
        <v>71.287458727212694</v>
      </c>
      <c r="I110" s="49">
        <f t="shared" si="3"/>
        <v>100</v>
      </c>
    </row>
    <row r="111" spans="1:9" ht="33.75">
      <c r="A111" s="25" t="s">
        <v>84</v>
      </c>
      <c r="B111" s="11" t="s">
        <v>5</v>
      </c>
      <c r="C111" s="12" t="s">
        <v>192</v>
      </c>
      <c r="D111" s="11" t="s">
        <v>193</v>
      </c>
      <c r="E111" s="13">
        <v>100000</v>
      </c>
      <c r="F111" s="13">
        <v>10000</v>
      </c>
      <c r="G111" s="41">
        <v>10000</v>
      </c>
      <c r="H111" s="41">
        <f t="shared" si="2"/>
        <v>10</v>
      </c>
      <c r="I111" s="38">
        <f t="shared" si="3"/>
        <v>100</v>
      </c>
    </row>
    <row r="112" spans="1:9" ht="67.5">
      <c r="A112" s="26" t="s">
        <v>84</v>
      </c>
      <c r="B112" s="6" t="s">
        <v>5</v>
      </c>
      <c r="C112" s="8" t="s">
        <v>194</v>
      </c>
      <c r="D112" s="6" t="s">
        <v>195</v>
      </c>
      <c r="E112" s="9">
        <v>120000</v>
      </c>
      <c r="F112" s="9">
        <v>90500</v>
      </c>
      <c r="G112" s="13">
        <v>90500</v>
      </c>
      <c r="H112" s="9">
        <f t="shared" si="2"/>
        <v>75.416666666666671</v>
      </c>
      <c r="I112" s="44">
        <f t="shared" si="3"/>
        <v>100</v>
      </c>
    </row>
    <row r="113" spans="1:9" ht="112.5">
      <c r="A113" s="26" t="s">
        <v>84</v>
      </c>
      <c r="B113" s="6" t="s">
        <v>5</v>
      </c>
      <c r="C113" s="8" t="s">
        <v>196</v>
      </c>
      <c r="D113" s="10" t="s">
        <v>197</v>
      </c>
      <c r="E113" s="9">
        <v>30000</v>
      </c>
      <c r="F113" s="9">
        <v>0</v>
      </c>
      <c r="G113" s="13">
        <v>0</v>
      </c>
      <c r="H113" s="9">
        <f t="shared" si="2"/>
        <v>0</v>
      </c>
      <c r="I113" s="44">
        <v>0</v>
      </c>
    </row>
    <row r="114" spans="1:9" ht="78.75">
      <c r="A114" s="26" t="s">
        <v>84</v>
      </c>
      <c r="B114" s="6" t="s">
        <v>5</v>
      </c>
      <c r="C114" s="8" t="s">
        <v>198</v>
      </c>
      <c r="D114" s="6" t="s">
        <v>199</v>
      </c>
      <c r="E114" s="9">
        <v>65000</v>
      </c>
      <c r="F114" s="9">
        <v>40700</v>
      </c>
      <c r="G114" s="13">
        <v>40700</v>
      </c>
      <c r="H114" s="9">
        <f t="shared" si="2"/>
        <v>62.615384615384613</v>
      </c>
      <c r="I114" s="44">
        <f t="shared" si="3"/>
        <v>100</v>
      </c>
    </row>
    <row r="115" spans="1:9" ht="56.25">
      <c r="A115" s="26" t="s">
        <v>84</v>
      </c>
      <c r="B115" s="6" t="s">
        <v>5</v>
      </c>
      <c r="C115" s="8" t="s">
        <v>200</v>
      </c>
      <c r="D115" s="6" t="s">
        <v>201</v>
      </c>
      <c r="E115" s="9">
        <v>50000</v>
      </c>
      <c r="F115" s="9">
        <v>0</v>
      </c>
      <c r="G115" s="13">
        <v>0</v>
      </c>
      <c r="H115" s="9">
        <f t="shared" si="2"/>
        <v>0</v>
      </c>
      <c r="I115" s="44">
        <v>0</v>
      </c>
    </row>
    <row r="116" spans="1:9" ht="33.75">
      <c r="A116" s="26" t="s">
        <v>84</v>
      </c>
      <c r="B116" s="6" t="s">
        <v>5</v>
      </c>
      <c r="C116" s="8" t="s">
        <v>146</v>
      </c>
      <c r="D116" s="6" t="s">
        <v>147</v>
      </c>
      <c r="E116" s="9">
        <v>114000</v>
      </c>
      <c r="F116" s="9">
        <v>0</v>
      </c>
      <c r="G116" s="13">
        <v>0</v>
      </c>
      <c r="H116" s="9">
        <f t="shared" si="2"/>
        <v>0</v>
      </c>
      <c r="I116" s="44">
        <v>0</v>
      </c>
    </row>
    <row r="117" spans="1:9" ht="33.75">
      <c r="A117" s="26" t="s">
        <v>84</v>
      </c>
      <c r="B117" s="6" t="s">
        <v>5</v>
      </c>
      <c r="C117" s="8" t="s">
        <v>202</v>
      </c>
      <c r="D117" s="6" t="s">
        <v>203</v>
      </c>
      <c r="E117" s="9">
        <v>3500</v>
      </c>
      <c r="F117" s="9">
        <v>3500</v>
      </c>
      <c r="G117" s="13">
        <v>3500</v>
      </c>
      <c r="H117" s="9">
        <f t="shared" si="2"/>
        <v>100</v>
      </c>
      <c r="I117" s="44">
        <f t="shared" si="3"/>
        <v>100</v>
      </c>
    </row>
    <row r="118" spans="1:9" ht="22.5">
      <c r="A118" s="26" t="s">
        <v>84</v>
      </c>
      <c r="B118" s="6" t="s">
        <v>5</v>
      </c>
      <c r="C118" s="8" t="s">
        <v>204</v>
      </c>
      <c r="D118" s="6" t="s">
        <v>205</v>
      </c>
      <c r="E118" s="9">
        <v>4751830</v>
      </c>
      <c r="F118" s="9">
        <v>3687077.5</v>
      </c>
      <c r="G118" s="13">
        <v>3687077.5</v>
      </c>
      <c r="H118" s="9">
        <f t="shared" si="2"/>
        <v>77.592790567002609</v>
      </c>
      <c r="I118" s="44">
        <f t="shared" si="3"/>
        <v>100</v>
      </c>
    </row>
    <row r="119" spans="1:9" ht="22.5">
      <c r="A119" s="26" t="s">
        <v>84</v>
      </c>
      <c r="B119" s="6" t="s">
        <v>5</v>
      </c>
      <c r="C119" s="8" t="s">
        <v>206</v>
      </c>
      <c r="D119" s="6" t="s">
        <v>207</v>
      </c>
      <c r="E119" s="9">
        <v>1603000</v>
      </c>
      <c r="F119" s="9">
        <v>1286316</v>
      </c>
      <c r="G119" s="13">
        <v>1286316</v>
      </c>
      <c r="H119" s="9">
        <f t="shared" si="2"/>
        <v>80.244291952588895</v>
      </c>
      <c r="I119" s="44">
        <f t="shared" si="3"/>
        <v>100</v>
      </c>
    </row>
    <row r="120" spans="1:9">
      <c r="A120" s="26" t="s">
        <v>84</v>
      </c>
      <c r="B120" s="6" t="s">
        <v>5</v>
      </c>
      <c r="C120" s="8" t="s">
        <v>208</v>
      </c>
      <c r="D120" s="6" t="s">
        <v>209</v>
      </c>
      <c r="E120" s="9">
        <v>6801488.5199999996</v>
      </c>
      <c r="F120" s="9">
        <v>4567659.0199999996</v>
      </c>
      <c r="G120" s="13">
        <v>4567659.0199999996</v>
      </c>
      <c r="H120" s="9">
        <f t="shared" si="2"/>
        <v>67.156755562677915</v>
      </c>
      <c r="I120" s="44">
        <f t="shared" si="3"/>
        <v>100</v>
      </c>
    </row>
    <row r="121" spans="1:9" ht="45">
      <c r="A121" s="26" t="s">
        <v>84</v>
      </c>
      <c r="B121" s="6" t="s">
        <v>5</v>
      </c>
      <c r="C121" s="8" t="s">
        <v>178</v>
      </c>
      <c r="D121" s="6" t="s">
        <v>179</v>
      </c>
      <c r="E121" s="9">
        <v>100000</v>
      </c>
      <c r="F121" s="9">
        <v>99918</v>
      </c>
      <c r="G121" s="13">
        <v>99918</v>
      </c>
      <c r="H121" s="9">
        <f t="shared" si="2"/>
        <v>99.918000000000006</v>
      </c>
      <c r="I121" s="44">
        <f t="shared" si="3"/>
        <v>100</v>
      </c>
    </row>
    <row r="122" spans="1:9" ht="45">
      <c r="A122" s="30" t="s">
        <v>84</v>
      </c>
      <c r="B122" s="18" t="s">
        <v>5</v>
      </c>
      <c r="C122" s="17" t="s">
        <v>210</v>
      </c>
      <c r="D122" s="18" t="s">
        <v>211</v>
      </c>
      <c r="E122" s="19">
        <v>29200</v>
      </c>
      <c r="F122" s="19">
        <v>29200</v>
      </c>
      <c r="G122" s="20">
        <v>29200</v>
      </c>
      <c r="H122" s="42">
        <f t="shared" si="2"/>
        <v>100</v>
      </c>
      <c r="I122" s="39">
        <f t="shared" si="3"/>
        <v>100</v>
      </c>
    </row>
    <row r="123" spans="1:9">
      <c r="A123" s="27" t="s">
        <v>62</v>
      </c>
      <c r="B123" s="27"/>
      <c r="C123" s="31"/>
      <c r="D123" s="27"/>
      <c r="E123" s="23">
        <f>SUM(E124:E143)</f>
        <v>13402178.800000001</v>
      </c>
      <c r="F123" s="23">
        <f>SUM(F124:F143)</f>
        <v>8898154.9000000004</v>
      </c>
      <c r="G123" s="23">
        <f>G124+G125+G126+G127+G128+G129+G130+G131+G132+G133+G134+G135+G136+G137+G138+G139+G140+G141+G142+G143</f>
        <v>8818390.0199999996</v>
      </c>
      <c r="H123" s="23">
        <f t="shared" si="2"/>
        <v>65.798182158262208</v>
      </c>
      <c r="I123" s="49">
        <f t="shared" si="3"/>
        <v>99.103579552205815</v>
      </c>
    </row>
    <row r="124" spans="1:9" ht="45">
      <c r="A124" s="25" t="s">
        <v>62</v>
      </c>
      <c r="B124" s="11" t="s">
        <v>5</v>
      </c>
      <c r="C124" s="12" t="s">
        <v>212</v>
      </c>
      <c r="D124" s="11" t="s">
        <v>213</v>
      </c>
      <c r="E124" s="13">
        <v>205300</v>
      </c>
      <c r="F124" s="13">
        <v>182660.87</v>
      </c>
      <c r="G124" s="13">
        <v>182660.87</v>
      </c>
      <c r="H124" s="41">
        <f t="shared" si="2"/>
        <v>88.972659522649778</v>
      </c>
      <c r="I124" s="38">
        <f t="shared" si="3"/>
        <v>100</v>
      </c>
    </row>
    <row r="125" spans="1:9" ht="45">
      <c r="A125" s="26" t="s">
        <v>62</v>
      </c>
      <c r="B125" s="6" t="s">
        <v>9</v>
      </c>
      <c r="C125" s="8" t="s">
        <v>13</v>
      </c>
      <c r="D125" s="6" t="s">
        <v>14</v>
      </c>
      <c r="E125" s="9">
        <v>83124</v>
      </c>
      <c r="F125" s="9">
        <v>57147.75</v>
      </c>
      <c r="G125" s="13">
        <v>57147.75</v>
      </c>
      <c r="H125" s="9">
        <f t="shared" si="2"/>
        <v>68.75</v>
      </c>
      <c r="I125" s="44">
        <f t="shared" si="3"/>
        <v>100</v>
      </c>
    </row>
    <row r="126" spans="1:9" ht="101.25">
      <c r="A126" s="26" t="s">
        <v>62</v>
      </c>
      <c r="B126" s="6" t="s">
        <v>9</v>
      </c>
      <c r="C126" s="8" t="s">
        <v>214</v>
      </c>
      <c r="D126" s="6" t="s">
        <v>215</v>
      </c>
      <c r="E126" s="9">
        <v>2398095.54</v>
      </c>
      <c r="F126" s="9">
        <v>1816500</v>
      </c>
      <c r="G126" s="13">
        <v>1738747.59</v>
      </c>
      <c r="H126" s="9">
        <f t="shared" si="2"/>
        <v>72.505351058698849</v>
      </c>
      <c r="I126" s="44">
        <f t="shared" si="3"/>
        <v>95.719658133773734</v>
      </c>
    </row>
    <row r="127" spans="1:9" ht="78.75">
      <c r="A127" s="26" t="s">
        <v>62</v>
      </c>
      <c r="B127" s="6" t="s">
        <v>9</v>
      </c>
      <c r="C127" s="8" t="s">
        <v>18</v>
      </c>
      <c r="D127" s="6" t="s">
        <v>19</v>
      </c>
      <c r="E127" s="9">
        <v>120000</v>
      </c>
      <c r="F127" s="9">
        <v>70000</v>
      </c>
      <c r="G127" s="13">
        <v>70000</v>
      </c>
      <c r="H127" s="9">
        <f t="shared" si="2"/>
        <v>58.333333333333336</v>
      </c>
      <c r="I127" s="44">
        <f t="shared" si="3"/>
        <v>100</v>
      </c>
    </row>
    <row r="128" spans="1:9" ht="101.25">
      <c r="A128" s="26" t="s">
        <v>62</v>
      </c>
      <c r="B128" s="6" t="s">
        <v>9</v>
      </c>
      <c r="C128" s="8" t="s">
        <v>216</v>
      </c>
      <c r="D128" s="6" t="s">
        <v>215</v>
      </c>
      <c r="E128" s="9">
        <v>2595370</v>
      </c>
      <c r="F128" s="9">
        <v>2098621.2000000002</v>
      </c>
      <c r="G128" s="13">
        <v>2097846.38</v>
      </c>
      <c r="H128" s="9">
        <f t="shared" si="2"/>
        <v>80.830339412106937</v>
      </c>
      <c r="I128" s="44">
        <f t="shared" si="3"/>
        <v>99.963079568623428</v>
      </c>
    </row>
    <row r="129" spans="1:9" ht="78.75">
      <c r="A129" s="26" t="s">
        <v>62</v>
      </c>
      <c r="B129" s="6" t="s">
        <v>9</v>
      </c>
      <c r="C129" s="8" t="s">
        <v>217</v>
      </c>
      <c r="D129" s="6" t="s">
        <v>218</v>
      </c>
      <c r="E129" s="9">
        <v>58200</v>
      </c>
      <c r="F129" s="9">
        <v>41274.479999999996</v>
      </c>
      <c r="G129" s="13">
        <v>41274.480000000003</v>
      </c>
      <c r="H129" s="9">
        <f t="shared" si="2"/>
        <v>70.918350515463928</v>
      </c>
      <c r="I129" s="44">
        <f t="shared" si="3"/>
        <v>100.00000000000001</v>
      </c>
    </row>
    <row r="130" spans="1:9" ht="67.5">
      <c r="A130" s="26" t="s">
        <v>62</v>
      </c>
      <c r="B130" s="6" t="s">
        <v>9</v>
      </c>
      <c r="C130" s="8" t="s">
        <v>219</v>
      </c>
      <c r="D130" s="6" t="s">
        <v>220</v>
      </c>
      <c r="E130" s="9">
        <v>57600</v>
      </c>
      <c r="F130" s="9">
        <v>44690</v>
      </c>
      <c r="G130" s="13">
        <v>44690</v>
      </c>
      <c r="H130" s="9">
        <f t="shared" si="2"/>
        <v>77.586805555555557</v>
      </c>
      <c r="I130" s="44">
        <f t="shared" si="3"/>
        <v>100</v>
      </c>
    </row>
    <row r="131" spans="1:9" ht="101.25">
      <c r="A131" s="26" t="s">
        <v>62</v>
      </c>
      <c r="B131" s="6" t="s">
        <v>9</v>
      </c>
      <c r="C131" s="8" t="s">
        <v>221</v>
      </c>
      <c r="D131" s="6" t="s">
        <v>215</v>
      </c>
      <c r="E131" s="9">
        <v>1241480</v>
      </c>
      <c r="F131" s="9">
        <v>875560</v>
      </c>
      <c r="G131" s="13">
        <v>875527.62</v>
      </c>
      <c r="H131" s="9">
        <f t="shared" si="2"/>
        <v>70.522893643071171</v>
      </c>
      <c r="I131" s="44">
        <f t="shared" si="3"/>
        <v>99.996301795422355</v>
      </c>
    </row>
    <row r="132" spans="1:9" ht="78.75">
      <c r="A132" s="26" t="s">
        <v>62</v>
      </c>
      <c r="B132" s="6" t="s">
        <v>9</v>
      </c>
      <c r="C132" s="8" t="s">
        <v>222</v>
      </c>
      <c r="D132" s="6" t="s">
        <v>218</v>
      </c>
      <c r="E132" s="9">
        <v>61246.09</v>
      </c>
      <c r="F132" s="9">
        <v>60536.09</v>
      </c>
      <c r="G132" s="13">
        <v>60530.61</v>
      </c>
      <c r="H132" s="9">
        <f t="shared" si="2"/>
        <v>98.831794813350541</v>
      </c>
      <c r="I132" s="44">
        <f t="shared" si="3"/>
        <v>99.990947548809316</v>
      </c>
    </row>
    <row r="133" spans="1:9" ht="22.5">
      <c r="A133" s="26" t="s">
        <v>62</v>
      </c>
      <c r="B133" s="6" t="s">
        <v>9</v>
      </c>
      <c r="C133" s="8" t="s">
        <v>223</v>
      </c>
      <c r="D133" s="6" t="s">
        <v>224</v>
      </c>
      <c r="E133" s="9">
        <v>30000</v>
      </c>
      <c r="F133" s="9">
        <v>24000</v>
      </c>
      <c r="G133" s="13">
        <v>24000</v>
      </c>
      <c r="H133" s="9">
        <f t="shared" si="2"/>
        <v>80</v>
      </c>
      <c r="I133" s="44">
        <f t="shared" si="3"/>
        <v>100</v>
      </c>
    </row>
    <row r="134" spans="1:9" ht="56.25">
      <c r="A134" s="26" t="s">
        <v>62</v>
      </c>
      <c r="B134" s="6" t="s">
        <v>9</v>
      </c>
      <c r="C134" s="8" t="s">
        <v>225</v>
      </c>
      <c r="D134" s="6" t="s">
        <v>226</v>
      </c>
      <c r="E134" s="9">
        <v>436287</v>
      </c>
      <c r="F134" s="9">
        <v>58962.27</v>
      </c>
      <c r="G134" s="13">
        <v>58962.27</v>
      </c>
      <c r="H134" s="13">
        <f t="shared" si="2"/>
        <v>13.514560369664922</v>
      </c>
      <c r="I134" s="47">
        <f t="shared" si="3"/>
        <v>100</v>
      </c>
    </row>
    <row r="135" spans="1:9" ht="56.25">
      <c r="A135" s="26" t="s">
        <v>62</v>
      </c>
      <c r="B135" s="6" t="s">
        <v>9</v>
      </c>
      <c r="C135" s="8" t="s">
        <v>227</v>
      </c>
      <c r="D135" s="6" t="s">
        <v>228</v>
      </c>
      <c r="E135" s="9">
        <v>538010</v>
      </c>
      <c r="F135" s="9">
        <v>83129.23000000001</v>
      </c>
      <c r="G135" s="13">
        <v>83129.23</v>
      </c>
      <c r="H135" s="9">
        <f t="shared" si="2"/>
        <v>15.451242541960186</v>
      </c>
      <c r="I135" s="44">
        <f t="shared" si="3"/>
        <v>99.999999999999986</v>
      </c>
    </row>
    <row r="136" spans="1:9" ht="78.75">
      <c r="A136" s="26" t="s">
        <v>62</v>
      </c>
      <c r="B136" s="6" t="s">
        <v>9</v>
      </c>
      <c r="C136" s="8" t="s">
        <v>229</v>
      </c>
      <c r="D136" s="6" t="s">
        <v>230</v>
      </c>
      <c r="E136" s="9">
        <v>127400</v>
      </c>
      <c r="F136" s="9">
        <v>95480</v>
      </c>
      <c r="G136" s="13">
        <v>95476.35</v>
      </c>
      <c r="H136" s="9">
        <f t="shared" si="2"/>
        <v>74.942189952904243</v>
      </c>
      <c r="I136" s="44">
        <f t="shared" si="3"/>
        <v>99.996177209886881</v>
      </c>
    </row>
    <row r="137" spans="1:9" ht="56.25">
      <c r="A137" s="26" t="s">
        <v>62</v>
      </c>
      <c r="B137" s="6" t="s">
        <v>9</v>
      </c>
      <c r="C137" s="8" t="s">
        <v>231</v>
      </c>
      <c r="D137" s="6" t="s">
        <v>232</v>
      </c>
      <c r="E137" s="9">
        <v>79625.17</v>
      </c>
      <c r="F137" s="9">
        <v>42434.720000000001</v>
      </c>
      <c r="G137" s="13">
        <v>42434.720000000001</v>
      </c>
      <c r="H137" s="9">
        <f t="shared" si="2"/>
        <v>53.293098149743358</v>
      </c>
      <c r="I137" s="44">
        <f t="shared" si="3"/>
        <v>100</v>
      </c>
    </row>
    <row r="138" spans="1:9" ht="45">
      <c r="A138" s="26" t="s">
        <v>62</v>
      </c>
      <c r="B138" s="6" t="s">
        <v>9</v>
      </c>
      <c r="C138" s="8" t="s">
        <v>233</v>
      </c>
      <c r="D138" s="6" t="s">
        <v>234</v>
      </c>
      <c r="E138" s="9">
        <v>527601</v>
      </c>
      <c r="F138" s="9">
        <v>527601</v>
      </c>
      <c r="G138" s="13">
        <v>527601</v>
      </c>
      <c r="H138" s="9">
        <f t="shared" si="2"/>
        <v>100</v>
      </c>
      <c r="I138" s="44">
        <f t="shared" si="3"/>
        <v>100</v>
      </c>
    </row>
    <row r="139" spans="1:9" ht="45">
      <c r="A139" s="26" t="s">
        <v>62</v>
      </c>
      <c r="B139" s="6" t="s">
        <v>9</v>
      </c>
      <c r="C139" s="8" t="s">
        <v>235</v>
      </c>
      <c r="D139" s="6" t="s">
        <v>236</v>
      </c>
      <c r="E139" s="9">
        <v>1350666</v>
      </c>
      <c r="F139" s="9">
        <v>1350666</v>
      </c>
      <c r="G139" s="13">
        <v>1350666</v>
      </c>
      <c r="H139" s="9">
        <f t="shared" si="2"/>
        <v>100</v>
      </c>
      <c r="I139" s="44">
        <f t="shared" si="3"/>
        <v>100</v>
      </c>
    </row>
    <row r="140" spans="1:9" ht="45">
      <c r="A140" s="26" t="s">
        <v>62</v>
      </c>
      <c r="B140" s="6" t="s">
        <v>9</v>
      </c>
      <c r="C140" s="8" t="s">
        <v>237</v>
      </c>
      <c r="D140" s="6" t="s">
        <v>238</v>
      </c>
      <c r="E140" s="9">
        <v>2029768</v>
      </c>
      <c r="F140" s="9">
        <v>529768</v>
      </c>
      <c r="G140" s="13">
        <v>529768</v>
      </c>
      <c r="H140" s="9">
        <f t="shared" si="2"/>
        <v>26.099928661797801</v>
      </c>
      <c r="I140" s="44">
        <f t="shared" si="3"/>
        <v>100</v>
      </c>
    </row>
    <row r="141" spans="1:9" ht="45">
      <c r="A141" s="26" t="s">
        <v>62</v>
      </c>
      <c r="B141" s="6" t="s">
        <v>9</v>
      </c>
      <c r="C141" s="8" t="s">
        <v>239</v>
      </c>
      <c r="D141" s="6" t="s">
        <v>240</v>
      </c>
      <c r="E141" s="9">
        <v>25750</v>
      </c>
      <c r="F141" s="9">
        <v>0</v>
      </c>
      <c r="G141" s="13">
        <v>0</v>
      </c>
      <c r="H141" s="9">
        <f t="shared" si="2"/>
        <v>0</v>
      </c>
      <c r="I141" s="44">
        <v>0</v>
      </c>
    </row>
    <row r="142" spans="1:9" ht="45">
      <c r="A142" s="26" t="s">
        <v>62</v>
      </c>
      <c r="B142" s="6" t="s">
        <v>9</v>
      </c>
      <c r="C142" s="8" t="s">
        <v>241</v>
      </c>
      <c r="D142" s="6" t="s">
        <v>242</v>
      </c>
      <c r="E142" s="9">
        <v>51500</v>
      </c>
      <c r="F142" s="9">
        <v>0</v>
      </c>
      <c r="G142" s="13">
        <v>0</v>
      </c>
      <c r="H142" s="9">
        <f t="shared" si="2"/>
        <v>0</v>
      </c>
      <c r="I142" s="44">
        <v>0</v>
      </c>
    </row>
    <row r="143" spans="1:9" ht="78.75">
      <c r="A143" s="30" t="s">
        <v>62</v>
      </c>
      <c r="B143" s="18" t="s">
        <v>12</v>
      </c>
      <c r="C143" s="17" t="s">
        <v>20</v>
      </c>
      <c r="D143" s="18" t="s">
        <v>21</v>
      </c>
      <c r="E143" s="19">
        <v>1385156</v>
      </c>
      <c r="F143" s="19">
        <v>939123.29</v>
      </c>
      <c r="G143" s="20">
        <v>937927.15</v>
      </c>
      <c r="H143" s="42">
        <f t="shared" ref="H143:H154" si="4">G143*100/E143</f>
        <v>67.712744990455946</v>
      </c>
      <c r="I143" s="39">
        <f t="shared" ref="I143:I154" si="5">G143*100/F143</f>
        <v>99.872632271743569</v>
      </c>
    </row>
    <row r="144" spans="1:9">
      <c r="A144" s="27" t="s">
        <v>41</v>
      </c>
      <c r="B144" s="27"/>
      <c r="C144" s="31"/>
      <c r="D144" s="27"/>
      <c r="E144" s="23">
        <f>SUM(E145:E150)</f>
        <v>7876480</v>
      </c>
      <c r="F144" s="23">
        <f>SUM(F145:F150)</f>
        <v>1805212</v>
      </c>
      <c r="G144" s="23">
        <f>G145+G146+G147+G148+G149+G150</f>
        <v>1805212</v>
      </c>
      <c r="H144" s="23">
        <f t="shared" si="4"/>
        <v>22.919019663606079</v>
      </c>
      <c r="I144" s="49">
        <f t="shared" si="5"/>
        <v>100</v>
      </c>
    </row>
    <row r="145" spans="1:9" ht="33.75">
      <c r="A145" s="25" t="s">
        <v>41</v>
      </c>
      <c r="B145" s="11" t="s">
        <v>5</v>
      </c>
      <c r="C145" s="12" t="s">
        <v>243</v>
      </c>
      <c r="D145" s="11" t="s">
        <v>244</v>
      </c>
      <c r="E145" s="13">
        <v>1000080</v>
      </c>
      <c r="F145" s="13">
        <v>745496</v>
      </c>
      <c r="G145" s="13">
        <v>745496</v>
      </c>
      <c r="H145" s="41">
        <f t="shared" si="4"/>
        <v>74.543636509079278</v>
      </c>
      <c r="I145" s="38">
        <f t="shared" si="5"/>
        <v>100</v>
      </c>
    </row>
    <row r="146" spans="1:9">
      <c r="A146" s="26" t="s">
        <v>41</v>
      </c>
      <c r="B146" s="6" t="s">
        <v>5</v>
      </c>
      <c r="C146" s="8" t="s">
        <v>245</v>
      </c>
      <c r="D146" s="6" t="s">
        <v>246</v>
      </c>
      <c r="E146" s="9">
        <v>321400</v>
      </c>
      <c r="F146" s="9">
        <v>166220</v>
      </c>
      <c r="G146" s="13">
        <v>166220</v>
      </c>
      <c r="H146" s="9">
        <f t="shared" si="4"/>
        <v>51.717485998755443</v>
      </c>
      <c r="I146" s="44">
        <f t="shared" si="5"/>
        <v>100</v>
      </c>
    </row>
    <row r="147" spans="1:9" ht="33.75">
      <c r="A147" s="26" t="s">
        <v>41</v>
      </c>
      <c r="B147" s="6" t="s">
        <v>5</v>
      </c>
      <c r="C147" s="8" t="s">
        <v>247</v>
      </c>
      <c r="D147" s="6" t="s">
        <v>248</v>
      </c>
      <c r="E147" s="9">
        <v>1852000</v>
      </c>
      <c r="F147" s="9">
        <v>745496</v>
      </c>
      <c r="G147" s="13">
        <v>745496</v>
      </c>
      <c r="H147" s="9">
        <f t="shared" si="4"/>
        <v>40.25356371490281</v>
      </c>
      <c r="I147" s="44">
        <f t="shared" si="5"/>
        <v>100</v>
      </c>
    </row>
    <row r="148" spans="1:9">
      <c r="A148" s="26" t="s">
        <v>41</v>
      </c>
      <c r="B148" s="6" t="s">
        <v>5</v>
      </c>
      <c r="C148" s="8" t="s">
        <v>249</v>
      </c>
      <c r="D148" s="6" t="s">
        <v>246</v>
      </c>
      <c r="E148" s="9">
        <v>185000</v>
      </c>
      <c r="F148" s="9">
        <v>148000</v>
      </c>
      <c r="G148" s="13">
        <v>148000</v>
      </c>
      <c r="H148" s="9">
        <f t="shared" si="4"/>
        <v>80</v>
      </c>
      <c r="I148" s="44">
        <f t="shared" si="5"/>
        <v>100</v>
      </c>
    </row>
    <row r="149" spans="1:9" ht="56.25">
      <c r="A149" s="26" t="s">
        <v>41</v>
      </c>
      <c r="B149" s="6" t="s">
        <v>6</v>
      </c>
      <c r="C149" s="8" t="s">
        <v>250</v>
      </c>
      <c r="D149" s="6" t="s">
        <v>251</v>
      </c>
      <c r="E149" s="9">
        <v>4300000</v>
      </c>
      <c r="F149" s="9">
        <v>0</v>
      </c>
      <c r="G149" s="13">
        <v>0</v>
      </c>
      <c r="H149" s="9">
        <f t="shared" si="4"/>
        <v>0</v>
      </c>
      <c r="I149" s="44">
        <v>0</v>
      </c>
    </row>
    <row r="150" spans="1:9" ht="56.25">
      <c r="A150" s="30" t="s">
        <v>41</v>
      </c>
      <c r="B150" s="18" t="s">
        <v>6</v>
      </c>
      <c r="C150" s="17" t="s">
        <v>252</v>
      </c>
      <c r="D150" s="18" t="s">
        <v>253</v>
      </c>
      <c r="E150" s="19">
        <v>218000</v>
      </c>
      <c r="F150" s="19">
        <v>0</v>
      </c>
      <c r="G150" s="20">
        <v>0</v>
      </c>
      <c r="H150" s="42">
        <f t="shared" si="4"/>
        <v>0</v>
      </c>
      <c r="I150" s="39">
        <v>0</v>
      </c>
    </row>
    <row r="151" spans="1:9">
      <c r="A151" s="27" t="s">
        <v>97</v>
      </c>
      <c r="B151" s="27"/>
      <c r="C151" s="31"/>
      <c r="D151" s="27"/>
      <c r="E151" s="23">
        <f>E152+E153</f>
        <v>523800</v>
      </c>
      <c r="F151" s="23">
        <f>F152+F153</f>
        <v>241450</v>
      </c>
      <c r="G151" s="23">
        <f>G152+G153</f>
        <v>220052</v>
      </c>
      <c r="H151" s="23">
        <f t="shared" si="4"/>
        <v>42.010691103474606</v>
      </c>
      <c r="I151" s="49">
        <f t="shared" si="5"/>
        <v>91.137709670739284</v>
      </c>
    </row>
    <row r="152" spans="1:9" ht="22.5">
      <c r="A152" s="25" t="s">
        <v>97</v>
      </c>
      <c r="B152" s="11" t="s">
        <v>12</v>
      </c>
      <c r="C152" s="12" t="s">
        <v>254</v>
      </c>
      <c r="D152" s="11" t="s">
        <v>255</v>
      </c>
      <c r="E152" s="13">
        <v>373800</v>
      </c>
      <c r="F152" s="13">
        <v>207750</v>
      </c>
      <c r="G152" s="13">
        <v>186352</v>
      </c>
      <c r="H152" s="41">
        <f t="shared" si="4"/>
        <v>49.853397538790794</v>
      </c>
      <c r="I152" s="38">
        <f t="shared" si="5"/>
        <v>89.700120336943442</v>
      </c>
    </row>
    <row r="153" spans="1:9" ht="67.5">
      <c r="A153" s="26" t="s">
        <v>97</v>
      </c>
      <c r="B153" s="6" t="s">
        <v>12</v>
      </c>
      <c r="C153" s="17" t="s">
        <v>256</v>
      </c>
      <c r="D153" s="18" t="s">
        <v>257</v>
      </c>
      <c r="E153" s="19">
        <v>150000</v>
      </c>
      <c r="F153" s="19">
        <v>33700</v>
      </c>
      <c r="G153" s="42">
        <v>33700</v>
      </c>
      <c r="H153" s="42">
        <f t="shared" si="4"/>
        <v>22.466666666666665</v>
      </c>
      <c r="I153" s="39">
        <f t="shared" si="5"/>
        <v>100</v>
      </c>
    </row>
    <row r="154" spans="1:9">
      <c r="A154" s="7" t="s">
        <v>258</v>
      </c>
      <c r="B154" s="16"/>
      <c r="C154" s="21"/>
      <c r="D154" s="22"/>
      <c r="E154" s="23">
        <f>E151+E144+E123+E110+E80+E65+E47+E39+E37+E13</f>
        <v>284101172.94999999</v>
      </c>
      <c r="F154" s="23">
        <f>F151+F144+F123+F110+F80+F65+F47+F39+F37+F13</f>
        <v>183945827.69999996</v>
      </c>
      <c r="G154" s="23">
        <f>G13+G37+G39+G47+G65+G80+G110+G123+G144+G151</f>
        <v>183436845.98000002</v>
      </c>
      <c r="H154" s="23">
        <f t="shared" si="4"/>
        <v>64.567437041973676</v>
      </c>
      <c r="I154" s="23">
        <f t="shared" si="5"/>
        <v>99.723298034881196</v>
      </c>
    </row>
    <row r="155" spans="1:9" ht="42.75" customHeight="1">
      <c r="A155" s="1"/>
      <c r="E155" s="24"/>
      <c r="F155" s="24"/>
    </row>
    <row r="156" spans="1:9" ht="42.75" customHeight="1">
      <c r="A156" s="1"/>
      <c r="E156" s="36"/>
    </row>
  </sheetData>
  <mergeCells count="14">
    <mergeCell ref="A1:D1"/>
    <mergeCell ref="A9:D9"/>
    <mergeCell ref="A10:D10"/>
    <mergeCell ref="F4:I4"/>
    <mergeCell ref="F5:I5"/>
    <mergeCell ref="C11:C12"/>
    <mergeCell ref="B11:B12"/>
    <mergeCell ref="A11:A12"/>
    <mergeCell ref="A8:I8"/>
    <mergeCell ref="H11:I11"/>
    <mergeCell ref="G11:G12"/>
    <mergeCell ref="F11:F12"/>
    <mergeCell ref="E11:E12"/>
    <mergeCell ref="D11:D12"/>
  </mergeCells>
  <pageMargins left="0.55118110236220474" right="0.55118110236220474" top="0.59055118110236227" bottom="0.59055118110236227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ZATO Zvezdny</cp:lastModifiedBy>
  <cp:lastPrinted>2015-11-05T14:02:30Z</cp:lastPrinted>
  <dcterms:created xsi:type="dcterms:W3CDTF">2002-03-11T10:22:12Z</dcterms:created>
  <dcterms:modified xsi:type="dcterms:W3CDTF">2016-05-06T08:45:30Z</dcterms:modified>
</cp:coreProperties>
</file>